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545" windowWidth="16230" windowHeight="100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<sst xmlns="http://schemas.openxmlformats.org/spreadsheetml/2006/main" count="69" uniqueCount="48">
  <si>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r>
      <t xml:space="preserve">  </t>
    </r>
    <r>
      <rPr>
        <b/>
        <sz val="9"/>
        <rFont val="Arial"/>
        <family val="0"/>
      </rPr>
      <t>PRÉPARATION</t>
    </r>
  </si>
  <si>
    <r>
      <t xml:space="preserve">  </t>
    </r>
    <r>
      <rPr>
        <sz val="9"/>
        <rFont val="Arial"/>
        <family val="0"/>
      </rPr>
      <t xml:space="preserve">Dans le dédale des articles du nouveau Code de la Route, des arrêtés ministériels, des directives européennes,  </t>
    </r>
  </si>
  <si>
    <t xml:space="preserve">   l'usager à souvent le plus grand mal à faire le point. Pour réaliser automatiquement cette étude :</t>
  </si>
  <si>
    <t>a ) administrative d'une part, avec l'obligation éventuelle de détention d'un PERMIS E</t>
  </si>
  <si>
    <t>b ) technique d'autre part, avec la détermination de la charge tractable,</t>
  </si>
  <si>
    <r>
      <t xml:space="preserve">  </t>
    </r>
    <r>
      <rPr>
        <sz val="10"/>
        <rFont val="Arial"/>
        <family val="2"/>
      </rPr>
      <t>il vous suffit de</t>
    </r>
    <r>
      <rPr>
        <sz val="9"/>
        <rFont val="Arial"/>
        <family val="0"/>
      </rPr>
      <t xml:space="preserve"> saisir dans les cases de couleur jaune délimitées par un cadre : </t>
    </r>
  </si>
  <si>
    <t xml:space="preserve">les caractéristiques correspondant aux répères F2 (PTAC), F3 (PTRA) et G1(PV) de la carte grise du véhicule  </t>
  </si>
  <si>
    <t>tracteur, ainsi que de celles correspondant aux répères F2 (PTAC) et G1 (PV) pour la remorque.</t>
  </si>
  <si>
    <r>
      <t xml:space="preserve">  </t>
    </r>
    <r>
      <rPr>
        <b/>
        <sz val="9"/>
        <rFont val="Arial"/>
        <family val="0"/>
      </rPr>
      <t>Carte grise véhicule tracteur</t>
    </r>
  </si>
  <si>
    <r>
      <t xml:space="preserve">  </t>
    </r>
    <r>
      <rPr>
        <b/>
        <sz val="9"/>
        <rFont val="Arial"/>
        <family val="0"/>
      </rPr>
      <t>Carte grise ou catalogue remorque</t>
    </r>
  </si>
  <si>
    <r>
      <t xml:space="preserve">  </t>
    </r>
    <r>
      <rPr>
        <b/>
        <sz val="9"/>
        <rFont val="Arial"/>
        <family val="0"/>
      </rPr>
      <t>F2</t>
    </r>
    <r>
      <rPr>
        <sz val="9"/>
        <rFont val="Arial"/>
        <family val="0"/>
      </rPr>
      <t xml:space="preserve"> : Poids total autorisé en charge     =</t>
    </r>
  </si>
  <si>
    <t>kg</t>
  </si>
  <si>
    <r>
      <t xml:space="preserve">  </t>
    </r>
    <r>
      <rPr>
        <b/>
        <sz val="9"/>
        <rFont val="Arial"/>
        <family val="0"/>
      </rPr>
      <t>F2</t>
    </r>
    <r>
      <rPr>
        <sz val="9"/>
        <rFont val="Arial"/>
        <family val="0"/>
      </rPr>
      <t xml:space="preserve"> : Poids total autorisé en charge    = </t>
    </r>
  </si>
  <si>
    <r>
      <t xml:space="preserve">  </t>
    </r>
    <r>
      <rPr>
        <b/>
        <sz val="9"/>
        <rFont val="Arial"/>
        <family val="0"/>
      </rPr>
      <t>F3</t>
    </r>
    <r>
      <rPr>
        <sz val="9"/>
        <rFont val="Arial"/>
        <family val="0"/>
      </rPr>
      <t xml:space="preserve"> : Poids total roulant autorisé          =</t>
    </r>
  </si>
  <si>
    <r>
      <t xml:space="preserve">  </t>
    </r>
    <r>
      <rPr>
        <b/>
        <sz val="9"/>
        <rFont val="Arial"/>
        <family val="0"/>
      </rPr>
      <t>G1</t>
    </r>
    <r>
      <rPr>
        <sz val="9"/>
        <rFont val="Arial"/>
        <family val="0"/>
      </rPr>
      <t xml:space="preserve"> : Poids à vide                                    =</t>
    </r>
  </si>
  <si>
    <r>
      <t xml:space="preserve">  </t>
    </r>
    <r>
      <rPr>
        <sz val="8"/>
        <rFont val="Arial"/>
        <family val="0"/>
      </rPr>
      <t>Si PV non indiqué sur catalogue, faire : G1 = PTAC – CU</t>
    </r>
  </si>
  <si>
    <r>
      <t xml:space="preserve">  </t>
    </r>
    <r>
      <rPr>
        <b/>
        <sz val="9"/>
        <rFont val="Arial"/>
        <family val="2"/>
      </rPr>
      <t>PERMIS E</t>
    </r>
  </si>
  <si>
    <t>Art. R. 124 modifié par R. 221-4 (décret 90-473 du 06/06/90)</t>
  </si>
  <si>
    <r>
      <t xml:space="preserve">   </t>
    </r>
    <r>
      <rPr>
        <sz val="8"/>
        <color indexed="12"/>
        <rFont val="Arial"/>
        <family val="0"/>
      </rPr>
      <t xml:space="preserve">Les critères retenus pour le permis E sont </t>
    </r>
    <r>
      <rPr>
        <b/>
        <sz val="8"/>
        <color indexed="12"/>
        <rFont val="Arial"/>
        <family val="0"/>
      </rPr>
      <t>« théoriques »</t>
    </r>
    <r>
      <rPr>
        <sz val="8"/>
        <color indexed="12"/>
        <rFont val="Arial"/>
        <family val="0"/>
      </rPr>
      <t>. Ce sont les poids maximum officiellement homologués pour le véhicule</t>
    </r>
  </si>
  <si>
    <r>
      <t xml:space="preserve">   </t>
    </r>
    <r>
      <rPr>
        <sz val="8"/>
        <color indexed="12"/>
        <rFont val="Arial"/>
        <family val="0"/>
      </rPr>
      <t xml:space="preserve">et pour la remorque, c'est à dire : poids total roulant autorisé, poids total autorisé en charge et  poids à vide. </t>
    </r>
  </si>
  <si>
    <r>
      <t xml:space="preserve">  </t>
    </r>
    <r>
      <rPr>
        <u val="single"/>
        <sz val="9"/>
        <rFont val="Arial"/>
        <family val="0"/>
      </rPr>
      <t>1ère condition :</t>
    </r>
    <r>
      <rPr>
        <sz val="9"/>
        <rFont val="Arial"/>
        <family val="0"/>
      </rPr>
      <t xml:space="preserve"> somme des PTAC</t>
    </r>
  </si>
  <si>
    <t>è</t>
  </si>
  <si>
    <t>TOTAL PTAC =</t>
  </si>
  <si>
    <t>d'où :</t>
  </si>
  <si>
    <r>
      <t xml:space="preserve">  </t>
    </r>
    <r>
      <rPr>
        <u val="single"/>
        <sz val="9"/>
        <rFont val="Arial"/>
        <family val="0"/>
      </rPr>
      <t>2ème condition :</t>
    </r>
    <r>
      <rPr>
        <sz val="9"/>
        <rFont val="Arial"/>
        <family val="0"/>
      </rPr>
      <t xml:space="preserve"> comparaison du PV véhicule tracteur et PTAC remorque</t>
    </r>
  </si>
  <si>
    <t xml:space="preserve">PV véhicule tracteur </t>
  </si>
  <si>
    <t>PTAC remorque</t>
  </si>
  <si>
    <t>Dans ce cas, la conclusion est :</t>
  </si>
  <si>
    <r>
      <t xml:space="preserve">  </t>
    </r>
    <r>
      <rPr>
        <b/>
        <sz val="9"/>
        <rFont val="Arial"/>
        <family val="2"/>
      </rPr>
      <t>CHARGE TRACTABLE sans limitation de vitesse</t>
    </r>
  </si>
  <si>
    <t>Art. R. 54-c modifié par R. 312-2</t>
  </si>
  <si>
    <r>
      <t xml:space="preserve">   </t>
    </r>
    <r>
      <rPr>
        <sz val="8"/>
        <color indexed="12"/>
        <rFont val="Arial"/>
        <family val="0"/>
      </rPr>
      <t xml:space="preserve">Les critères retenus pour le calcul de la charge tractable sont </t>
    </r>
    <r>
      <rPr>
        <b/>
        <sz val="8"/>
        <color indexed="12"/>
        <rFont val="Arial"/>
        <family val="0"/>
      </rPr>
      <t>« réels »</t>
    </r>
    <r>
      <rPr>
        <sz val="8"/>
        <color indexed="12"/>
        <rFont val="Arial"/>
        <family val="0"/>
      </rPr>
      <t>. Ce sont les poids pouvant être vraiment constatés par</t>
    </r>
  </si>
  <si>
    <r>
      <t xml:space="preserve">   </t>
    </r>
    <r>
      <rPr>
        <sz val="8"/>
        <color indexed="12"/>
        <rFont val="Arial"/>
        <family val="0"/>
      </rPr>
      <t>pesée : poids total du véhicule (avec ses passagers et ses bagages), poids total de la remorque (avec sa charge)</t>
    </r>
  </si>
  <si>
    <r>
      <t xml:space="preserve">  </t>
    </r>
    <r>
      <rPr>
        <sz val="9"/>
        <rFont val="Arial"/>
        <family val="0"/>
      </rPr>
      <t>Charge du véhicule tracteur prévue ( ex.: 75 kg en moyenne / passager + 100 kg / bagages)            =</t>
    </r>
  </si>
  <si>
    <r>
      <t xml:space="preserve">  </t>
    </r>
    <r>
      <rPr>
        <sz val="9"/>
        <rFont val="Arial"/>
        <family val="0"/>
      </rPr>
      <t>Charge sur la remorque = poids réel des objets transportés (matériaux, véhicule, bateau, etc.)       =</t>
    </r>
  </si>
  <si>
    <r>
      <t xml:space="preserve">POIDS </t>
    </r>
    <r>
      <rPr>
        <b/>
        <sz val="9"/>
        <rFont val="Arial"/>
        <family val="2"/>
      </rPr>
      <t>REEL</t>
    </r>
    <r>
      <rPr>
        <sz val="9"/>
        <rFont val="Arial"/>
        <family val="0"/>
      </rPr>
      <t xml:space="preserve"> VOITURE :</t>
    </r>
  </si>
  <si>
    <r>
      <t xml:space="preserve">POIDS </t>
    </r>
    <r>
      <rPr>
        <b/>
        <sz val="9"/>
        <rFont val="Arial"/>
        <family val="2"/>
      </rPr>
      <t>REEL</t>
    </r>
    <r>
      <rPr>
        <sz val="9"/>
        <rFont val="Arial"/>
        <family val="0"/>
      </rPr>
      <t xml:space="preserve"> REMORQUE :</t>
    </r>
  </si>
  <si>
    <t>Cette configuration :</t>
  </si>
  <si>
    <t xml:space="preserve">Dans ces conditions, le poids maximum tractable est de : </t>
  </si>
  <si>
    <r>
      <t xml:space="preserve">  </t>
    </r>
    <r>
      <rPr>
        <b/>
        <sz val="9"/>
        <rFont val="Arial"/>
        <family val="0"/>
      </rPr>
      <t>DÉROGATIONS de CHARGE TRACTABLE avec LIMITATION DE VITESSE</t>
    </r>
  </si>
  <si>
    <t>Art. R. 54-1 modifié par R. 312-3</t>
  </si>
  <si>
    <t>Arrêté du 05/02/69 modifié le 18/04/86</t>
  </si>
  <si>
    <r>
      <t xml:space="preserve">     </t>
    </r>
    <r>
      <rPr>
        <b/>
        <sz val="9"/>
        <rFont val="Arial"/>
        <family val="0"/>
      </rPr>
      <t>a) à 65 km/h</t>
    </r>
    <r>
      <rPr>
        <sz val="9"/>
        <rFont val="Arial"/>
        <family val="0"/>
      </rPr>
      <t xml:space="preserve"> (disque réglementaire apposée à l'arrière du chargement)</t>
    </r>
  </si>
  <si>
    <r>
      <t>- l</t>
    </r>
    <r>
      <rPr>
        <sz val="9"/>
        <rFont val="Arial"/>
        <family val="0"/>
      </rPr>
      <t xml:space="preserve">e Poids Total Roulant peut dépasser le PTRA (F3 : poids total roulant autorisé), mais ne dépasse pas 3500 kg, </t>
    </r>
  </si>
  <si>
    <t xml:space="preserve">- le Poids Total en Charge de la remorque peut aller jusqu'à 130 % du PoidsTotal en Charge du véhicule tracteur </t>
  </si>
  <si>
    <t xml:space="preserve">Dans ce cas, le poids maximum tractable est de : </t>
  </si>
  <si>
    <r>
      <t xml:space="preserve">      </t>
    </r>
    <r>
      <rPr>
        <b/>
        <sz val="9"/>
        <rFont val="Arial"/>
        <family val="0"/>
      </rPr>
      <t>b) à 45 km/h</t>
    </r>
    <r>
      <rPr>
        <sz val="9"/>
        <rFont val="Arial"/>
        <family val="0"/>
      </rPr>
      <t xml:space="preserve"> (disque réglementaire apposée à l'arrière du chargement)</t>
    </r>
  </si>
  <si>
    <r>
      <t>- l</t>
    </r>
    <r>
      <rPr>
        <sz val="9"/>
        <rFont val="Arial"/>
        <family val="0"/>
      </rPr>
      <t>e Poids Total Roulant peut dépasser le PTRA (F3 : poids total roulant autorisé)</t>
    </r>
  </si>
  <si>
    <t xml:space="preserve">- le Poids Total en Charge de la remorque peut dépasser 130 % du PoidsTotal en Charge du véhicule tracteur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</si>
</sst>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0"/>
      <name val="Lucida Sans Unicode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Lucida Sans Unicode"/>
      <family val="0"/>
    </font>
    <font>
      <b/>
      <sz val="8"/>
      <color indexed="10"/>
      <name val="Arial"/>
      <family val="0"/>
    </font>
    <font>
      <sz val="10"/>
      <color indexed="12"/>
      <name val="Arial"/>
      <family val="0"/>
    </font>
    <font>
      <sz val="10"/>
      <color indexed="12"/>
      <name val="Lucida Sans Unicode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10"/>
      <color indexed="10"/>
      <name val="Lucida Sans Unicode"/>
      <family val="0"/>
    </font>
    <font>
      <u val="single"/>
      <sz val="9"/>
      <name val="Arial"/>
      <family val="0"/>
    </font>
    <font>
      <u val="single"/>
      <sz val="10"/>
      <name val="Arial"/>
      <family val="0"/>
    </font>
    <font>
      <b/>
      <sz val="10"/>
      <name val="Wingdings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sz val="9"/>
      <name val="Lucida Sans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/>
    </xf>
    <xf numFmtId="1" fontId="2" fillId="34" borderId="15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" fontId="2" fillId="35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1" fontId="15" fillId="35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123825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79"/>
  <sheetViews>
    <sheetView showGridLines="0" tabSelected="1" zoomScalePageLayoutView="0" workbookViewId="0" topLeftCell="A22">
      <selection activeCell="R26" sqref="R26"/>
    </sheetView>
  </sheetViews>
  <sheetFormatPr defaultColWidth="11.421875" defaultRowHeight="12.75"/>
  <cols>
    <col min="1" max="1" width="2.7109375" style="0" customWidth="1"/>
    <col min="2" max="5" width="5.421875" style="0" customWidth="1"/>
    <col min="6" max="6" width="5.8515625" style="0" customWidth="1"/>
    <col min="7" max="8" width="5.421875" style="0" customWidth="1"/>
    <col min="9" max="9" width="5.57421875" style="0" customWidth="1"/>
    <col min="10" max="11" width="5.421875" style="0" customWidth="1"/>
    <col min="12" max="12" width="6.421875" style="0" customWidth="1"/>
    <col min="13" max="18" width="5.421875" style="0" customWidth="1"/>
    <col min="19" max="19" width="3.7109375" style="0" customWidth="1"/>
    <col min="20" max="20" width="2.140625" style="0" customWidth="1"/>
    <col min="21" max="32" width="5.140625" style="0" customWidth="1"/>
  </cols>
  <sheetData>
    <row r="4" ht="13.5" customHeight="1"/>
    <row r="5" ht="7.5" customHeight="1"/>
    <row r="6" spans="2:19" ht="3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2:19" ht="12.75">
      <c r="B7" s="4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 ht="3.75" customHeight="1">
      <c r="B8" s="7"/>
      <c r="S8" s="6"/>
    </row>
    <row r="9" spans="2:19" ht="12.75">
      <c r="B9" s="4" t="s">
        <v>1</v>
      </c>
      <c r="S9" s="6"/>
    </row>
    <row r="10" spans="2:19" ht="12.75">
      <c r="B10" s="8" t="s">
        <v>2</v>
      </c>
      <c r="S10" s="6"/>
    </row>
    <row r="11" spans="2:19" ht="3.75" customHeight="1">
      <c r="B11" s="7"/>
      <c r="S11" s="6"/>
    </row>
    <row r="12" spans="2:19" ht="12.75">
      <c r="B12" s="7"/>
      <c r="C12" s="9" t="s">
        <v>3</v>
      </c>
      <c r="S12" s="6"/>
    </row>
    <row r="13" spans="2:19" ht="12.75">
      <c r="B13" s="7"/>
      <c r="C13" s="9" t="s">
        <v>4</v>
      </c>
      <c r="S13" s="6"/>
    </row>
    <row r="14" spans="2:19" ht="3.75" customHeight="1">
      <c r="B14" s="7"/>
      <c r="S14" s="6"/>
    </row>
    <row r="15" spans="2:19" ht="12.75">
      <c r="B15" s="4" t="s">
        <v>5</v>
      </c>
      <c r="S15" s="6"/>
    </row>
    <row r="16" spans="1:19" ht="3.75" customHeight="1">
      <c r="A16" s="6"/>
      <c r="B16" s="4"/>
      <c r="S16" s="6"/>
    </row>
    <row r="17" spans="2:19" ht="12.75">
      <c r="B17" s="7"/>
      <c r="C17" s="9" t="s">
        <v>6</v>
      </c>
      <c r="S17" s="6"/>
    </row>
    <row r="18" spans="2:19" ht="12.75">
      <c r="B18" s="7"/>
      <c r="C18" s="9" t="s">
        <v>7</v>
      </c>
      <c r="S18" s="6"/>
    </row>
    <row r="19" spans="2:19" ht="7.5" customHeight="1">
      <c r="B19" s="7"/>
      <c r="S19" s="6"/>
    </row>
    <row r="20" spans="2:19" ht="3.75" customHeight="1">
      <c r="B20" s="7"/>
      <c r="C20" s="10"/>
      <c r="D20" s="10"/>
      <c r="E20" s="10"/>
      <c r="F20" s="10"/>
      <c r="G20" s="10"/>
      <c r="H20" s="10"/>
      <c r="I20" s="10"/>
      <c r="J20" s="10"/>
      <c r="L20" s="10"/>
      <c r="M20" s="10"/>
      <c r="N20" s="10"/>
      <c r="O20" s="10"/>
      <c r="P20" s="10"/>
      <c r="Q20" s="10"/>
      <c r="R20" s="10"/>
      <c r="S20" s="11"/>
    </row>
    <row r="21" spans="2:19" ht="11.25" customHeight="1">
      <c r="B21" s="7"/>
      <c r="C21" s="48" t="s">
        <v>8</v>
      </c>
      <c r="D21" s="48"/>
      <c r="E21" s="48"/>
      <c r="F21" s="48"/>
      <c r="G21" s="48"/>
      <c r="H21" s="48"/>
      <c r="I21" s="48"/>
      <c r="J21" s="48"/>
      <c r="L21" s="12" t="s">
        <v>9</v>
      </c>
      <c r="M21" s="12"/>
      <c r="N21" s="10"/>
      <c r="O21" s="10"/>
      <c r="P21" s="10"/>
      <c r="Q21" s="10"/>
      <c r="R21" s="10"/>
      <c r="S21" s="11"/>
    </row>
    <row r="22" spans="2:19" ht="3.75" customHeight="1">
      <c r="B22" s="7"/>
      <c r="C22" s="10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  <c r="Q22" s="10"/>
      <c r="R22" s="10"/>
      <c r="S22" s="11"/>
    </row>
    <row r="23" spans="2:19" ht="12.75">
      <c r="B23" s="7"/>
      <c r="C23" s="48" t="s">
        <v>10</v>
      </c>
      <c r="D23" s="48"/>
      <c r="E23" s="48"/>
      <c r="F23" s="48"/>
      <c r="G23" s="48"/>
      <c r="H23" s="48"/>
      <c r="I23" s="13">
        <v>1700</v>
      </c>
      <c r="J23" s="14" t="s">
        <v>11</v>
      </c>
      <c r="L23" s="48" t="s">
        <v>12</v>
      </c>
      <c r="M23" s="48"/>
      <c r="N23" s="48"/>
      <c r="O23" s="48"/>
      <c r="P23" s="48"/>
      <c r="Q23" s="48"/>
      <c r="R23" s="13">
        <v>1300</v>
      </c>
      <c r="S23" s="15" t="s">
        <v>11</v>
      </c>
    </row>
    <row r="24" spans="2:19" ht="3.75" customHeight="1">
      <c r="B24" s="7"/>
      <c r="C24" s="10"/>
      <c r="D24" s="10"/>
      <c r="E24" s="10"/>
      <c r="F24" s="10"/>
      <c r="G24" s="10"/>
      <c r="H24" s="10"/>
      <c r="I24" s="12"/>
      <c r="J24" s="16"/>
      <c r="L24" s="10"/>
      <c r="M24" s="10"/>
      <c r="N24" s="10"/>
      <c r="O24" s="10"/>
      <c r="P24" s="10"/>
      <c r="Q24" s="10"/>
      <c r="R24" s="12"/>
      <c r="S24" s="17"/>
    </row>
    <row r="25" spans="2:19" ht="12.75">
      <c r="B25" s="7"/>
      <c r="C25" s="48" t="s">
        <v>13</v>
      </c>
      <c r="D25" s="48"/>
      <c r="E25" s="48"/>
      <c r="F25" s="48"/>
      <c r="G25" s="48"/>
      <c r="H25" s="48"/>
      <c r="I25" s="13">
        <v>2600</v>
      </c>
      <c r="J25" s="14" t="s">
        <v>11</v>
      </c>
      <c r="L25" s="48" t="s">
        <v>14</v>
      </c>
      <c r="M25" s="48"/>
      <c r="N25" s="48"/>
      <c r="O25" s="48"/>
      <c r="P25" s="48"/>
      <c r="Q25" s="48"/>
      <c r="R25" s="13">
        <v>440</v>
      </c>
      <c r="S25" s="15" t="s">
        <v>11</v>
      </c>
    </row>
    <row r="26" spans="2:19" ht="3.75" customHeight="1">
      <c r="B26" s="7"/>
      <c r="C26" s="10"/>
      <c r="D26" s="10"/>
      <c r="E26" s="10"/>
      <c r="F26" s="10"/>
      <c r="G26" s="10"/>
      <c r="H26" s="10"/>
      <c r="I26" s="12"/>
      <c r="J26" s="16"/>
      <c r="L26" s="10"/>
      <c r="M26" s="10"/>
      <c r="N26" s="10"/>
      <c r="O26" s="10"/>
      <c r="P26" s="10"/>
      <c r="Q26" s="10"/>
      <c r="R26" s="10"/>
      <c r="S26" s="11"/>
    </row>
    <row r="27" spans="2:20" ht="12.75">
      <c r="B27" s="7"/>
      <c r="C27" s="48" t="s">
        <v>14</v>
      </c>
      <c r="D27" s="48"/>
      <c r="E27" s="48"/>
      <c r="F27" s="48"/>
      <c r="G27" s="48"/>
      <c r="H27" s="48"/>
      <c r="I27" s="13">
        <v>1475</v>
      </c>
      <c r="J27" s="14" t="s">
        <v>11</v>
      </c>
      <c r="L27" s="12" t="s">
        <v>15</v>
      </c>
      <c r="M27" s="10"/>
      <c r="N27" s="10"/>
      <c r="O27" s="10"/>
      <c r="P27" s="10"/>
      <c r="Q27" s="10"/>
      <c r="R27" s="10"/>
      <c r="S27" s="10"/>
      <c r="T27" s="7"/>
    </row>
    <row r="28" spans="2:19" ht="3.75" customHeight="1">
      <c r="B28" s="7"/>
      <c r="C28" s="10"/>
      <c r="D28" s="10"/>
      <c r="E28" s="10"/>
      <c r="F28" s="10"/>
      <c r="G28" s="10"/>
      <c r="H28" s="10"/>
      <c r="I28" s="10"/>
      <c r="J28" s="10"/>
      <c r="L28" s="10"/>
      <c r="M28" s="10"/>
      <c r="N28" s="10"/>
      <c r="O28" s="10"/>
      <c r="P28" s="10"/>
      <c r="Q28" s="10"/>
      <c r="R28" s="10"/>
      <c r="S28" s="11"/>
    </row>
    <row r="29" spans="2:19" ht="5.2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</row>
    <row r="30" ht="11.25" customHeight="1"/>
    <row r="31" spans="2:19" ht="3.75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2.75">
      <c r="B32" s="21" t="s">
        <v>16</v>
      </c>
      <c r="J32" s="49" t="s">
        <v>17</v>
      </c>
      <c r="K32" s="49"/>
      <c r="L32" s="49"/>
      <c r="M32" s="49"/>
      <c r="N32" s="49"/>
      <c r="O32" s="49"/>
      <c r="P32" s="49"/>
      <c r="Q32" s="49"/>
      <c r="R32" s="49"/>
      <c r="S32" s="6"/>
    </row>
    <row r="33" spans="2:19" ht="3.75" customHeight="1">
      <c r="B33" s="21"/>
      <c r="J33" s="22"/>
      <c r="K33" s="23"/>
      <c r="S33" s="6"/>
    </row>
    <row r="34" spans="1:19" ht="12.75" customHeight="1">
      <c r="A34" s="6"/>
      <c r="B34" s="24" t="s">
        <v>18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6"/>
    </row>
    <row r="35" spans="1:19" ht="12.75" customHeight="1">
      <c r="A35" s="6"/>
      <c r="B35" s="25" t="s">
        <v>19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S35" s="6"/>
    </row>
    <row r="36" spans="1:19" ht="3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S36" s="6"/>
    </row>
    <row r="37" spans="2:19" ht="12.75">
      <c r="B37" s="7"/>
      <c r="C37" s="26" t="s">
        <v>20</v>
      </c>
      <c r="D37" s="27"/>
      <c r="E37" s="27"/>
      <c r="F37" s="27"/>
      <c r="G37" s="27"/>
      <c r="H37" s="27"/>
      <c r="S37" s="6"/>
    </row>
    <row r="38" spans="2:19" ht="3.75" customHeight="1">
      <c r="B38" s="7"/>
      <c r="S38" s="6"/>
    </row>
    <row r="39" spans="2:19" ht="12.75">
      <c r="B39" s="7"/>
      <c r="E39" s="28" t="s">
        <v>21</v>
      </c>
      <c r="F39" s="50" t="s">
        <v>22</v>
      </c>
      <c r="G39" s="50"/>
      <c r="H39" s="50"/>
      <c r="I39" s="29">
        <f>I23+R23</f>
        <v>3000</v>
      </c>
      <c r="J39" s="30" t="str">
        <f>IF(I39&gt;3500,"&gt;","=&lt;")</f>
        <v>=&lt;</v>
      </c>
      <c r="K39" s="29">
        <v>3500</v>
      </c>
      <c r="L39" s="31" t="s">
        <v>11</v>
      </c>
      <c r="N39" s="29" t="s">
        <v>23</v>
      </c>
      <c r="O39" s="51" t="str">
        <f>IF(I39&gt;3500,"Permis E OBLIGATOIRE","DISPENSE de Permis E")</f>
        <v>DISPENSE de Permis E</v>
      </c>
      <c r="P39" s="51"/>
      <c r="Q39" s="51"/>
      <c r="R39" s="51"/>
      <c r="S39" s="6"/>
    </row>
    <row r="40" spans="2:19" ht="3.75" customHeight="1">
      <c r="B40" s="7"/>
      <c r="S40" s="6"/>
    </row>
    <row r="41" spans="2:19" ht="12.75">
      <c r="B41" s="7"/>
      <c r="C41" s="26" t="s">
        <v>24</v>
      </c>
      <c r="S41" s="6"/>
    </row>
    <row r="42" spans="2:19" ht="3.75" customHeight="1">
      <c r="B42" s="7"/>
      <c r="S42" s="6"/>
    </row>
    <row r="43" spans="1:19" ht="12.75">
      <c r="A43" s="32"/>
      <c r="B43" s="7"/>
      <c r="E43" s="28" t="s">
        <v>21</v>
      </c>
      <c r="F43" s="50" t="s">
        <v>25</v>
      </c>
      <c r="G43" s="50"/>
      <c r="H43" s="50"/>
      <c r="I43" s="50"/>
      <c r="J43" s="33" t="str">
        <f>IF(R23&gt;I27,"&gt;","&gt;=")</f>
        <v>&gt;=</v>
      </c>
      <c r="K43" s="29" t="s">
        <v>26</v>
      </c>
      <c r="N43" s="29" t="s">
        <v>23</v>
      </c>
      <c r="O43" s="51" t="str">
        <f>IF(R23&gt;I27,"Permis E OBLIGATOIRE","DISPENSE de Permis E")</f>
        <v>DISPENSE de Permis E</v>
      </c>
      <c r="P43" s="51"/>
      <c r="Q43" s="51"/>
      <c r="R43" s="51"/>
      <c r="S43" s="6"/>
    </row>
    <row r="44" spans="1:19" ht="3.75" customHeight="1">
      <c r="A44" s="32"/>
      <c r="B44" s="7"/>
      <c r="S44" s="6"/>
    </row>
    <row r="45" spans="2:19" ht="12.75">
      <c r="B45" s="7"/>
      <c r="J45" s="53" t="s">
        <v>27</v>
      </c>
      <c r="K45" s="53"/>
      <c r="L45" s="53"/>
      <c r="M45" s="53"/>
      <c r="N45" s="53"/>
      <c r="O45" s="54" t="str">
        <f>IF(O39="Permis E OBLIGATOIRE","Permis E OBLIGATOIRE",IF(O43="Permis E OBLIGATOIRE","Permis E OBLIGATOIRE","DISPENSE de Permis E"))</f>
        <v>DISPENSE de Permis E</v>
      </c>
      <c r="P45" s="54"/>
      <c r="Q45" s="54"/>
      <c r="R45" s="54"/>
      <c r="S45" s="6"/>
    </row>
    <row r="46" spans="2:19" ht="3.75" customHeight="1">
      <c r="B46" s="7"/>
      <c r="J46" s="34"/>
      <c r="K46" s="35"/>
      <c r="L46" s="36"/>
      <c r="M46" s="36"/>
      <c r="N46" s="36"/>
      <c r="O46" s="37"/>
      <c r="P46" s="37"/>
      <c r="Q46" s="37"/>
      <c r="R46" s="37"/>
      <c r="S46" s="6"/>
    </row>
    <row r="47" spans="2:19" ht="12" customHeight="1">
      <c r="B47" s="38"/>
      <c r="C47" s="38"/>
      <c r="D47" s="38"/>
      <c r="E47" s="38"/>
      <c r="F47" s="38"/>
      <c r="G47" s="38"/>
      <c r="H47" s="38"/>
      <c r="I47" s="38"/>
      <c r="J47" s="39"/>
      <c r="K47" s="40"/>
      <c r="L47" s="41"/>
      <c r="M47" s="41"/>
      <c r="N47" s="41"/>
      <c r="O47" s="42"/>
      <c r="P47" s="42"/>
      <c r="Q47" s="42"/>
      <c r="R47" s="42"/>
      <c r="S47" s="38"/>
    </row>
    <row r="48" spans="2:19" ht="3.75" customHeight="1">
      <c r="B48" s="7"/>
      <c r="C48" s="5"/>
      <c r="D48" s="5"/>
      <c r="E48" s="5"/>
      <c r="F48" s="5"/>
      <c r="G48" s="5"/>
      <c r="H48" s="5"/>
      <c r="I48" s="5"/>
      <c r="J48" s="43"/>
      <c r="K48" s="5"/>
      <c r="L48" s="5"/>
      <c r="M48" s="5"/>
      <c r="N48" s="5"/>
      <c r="O48" s="5"/>
      <c r="P48" s="5"/>
      <c r="Q48" s="5"/>
      <c r="R48" s="5"/>
      <c r="S48" s="6"/>
    </row>
    <row r="49" spans="2:19" ht="12.75" customHeight="1">
      <c r="B49" s="21" t="s">
        <v>28</v>
      </c>
      <c r="K49" s="49" t="s">
        <v>29</v>
      </c>
      <c r="L49" s="49"/>
      <c r="M49" s="49"/>
      <c r="N49" s="49"/>
      <c r="O49" s="49"/>
      <c r="P49" s="49"/>
      <c r="Q49" s="49"/>
      <c r="R49" s="49"/>
      <c r="S49" s="6"/>
    </row>
    <row r="50" spans="2:20" ht="3.75" customHeight="1">
      <c r="B50" s="7"/>
      <c r="S50" s="6"/>
      <c r="T50" s="7"/>
    </row>
    <row r="51" spans="1:20" ht="12.75" customHeight="1">
      <c r="A51" s="6"/>
      <c r="B51" s="25" t="s">
        <v>30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"/>
      <c r="T51" s="7"/>
    </row>
    <row r="52" spans="1:20" ht="12.75" customHeight="1">
      <c r="A52" s="6"/>
      <c r="B52" s="25" t="s">
        <v>31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"/>
      <c r="T52" s="7"/>
    </row>
    <row r="53" spans="1:20" ht="3.75" customHeight="1">
      <c r="A53" s="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"/>
      <c r="T53" s="7"/>
    </row>
    <row r="54" spans="2:19" ht="12.75" customHeight="1">
      <c r="B54" s="4" t="s">
        <v>32</v>
      </c>
      <c r="Q54" s="13">
        <v>200</v>
      </c>
      <c r="R54" s="31" t="s">
        <v>11</v>
      </c>
      <c r="S54" s="6"/>
    </row>
    <row r="55" spans="2:19" ht="3.75" customHeight="1">
      <c r="B55" s="7"/>
      <c r="Q55" s="29"/>
      <c r="R55" s="33"/>
      <c r="S55" s="6"/>
    </row>
    <row r="56" spans="2:19" ht="12.75">
      <c r="B56" s="4" t="s">
        <v>33</v>
      </c>
      <c r="Q56" s="13">
        <v>0</v>
      </c>
      <c r="R56" s="31" t="s">
        <v>11</v>
      </c>
      <c r="S56" s="6"/>
    </row>
    <row r="57" spans="1:19" ht="3.75" customHeight="1">
      <c r="A57" s="6"/>
      <c r="S57" s="6"/>
    </row>
    <row r="58" spans="1:19" ht="12.75">
      <c r="A58" s="6"/>
      <c r="C58" s="28" t="s">
        <v>21</v>
      </c>
      <c r="D58" s="52" t="s">
        <v>34</v>
      </c>
      <c r="E58" s="52"/>
      <c r="F58" s="52"/>
      <c r="G58" s="52"/>
      <c r="H58" s="29">
        <f>I27+Q54</f>
        <v>1675</v>
      </c>
      <c r="I58" s="31" t="s">
        <v>11</v>
      </c>
      <c r="S58" s="6"/>
    </row>
    <row r="59" spans="1:20" ht="12.75">
      <c r="A59" s="6"/>
      <c r="C59" s="28" t="s">
        <v>21</v>
      </c>
      <c r="D59" s="52" t="s">
        <v>35</v>
      </c>
      <c r="E59" s="52"/>
      <c r="F59" s="52"/>
      <c r="G59" s="52"/>
      <c r="H59" s="29">
        <f>Q56+R25</f>
        <v>440</v>
      </c>
      <c r="I59" s="31" t="s">
        <v>11</v>
      </c>
      <c r="K59" s="53" t="s">
        <v>36</v>
      </c>
      <c r="L59" s="53"/>
      <c r="M59" s="53"/>
      <c r="N59" s="53"/>
      <c r="O59" s="54" t="str">
        <f>IF(H58+H59&lt;I25,"EST CORRECTE","N'EST PAS CORRECTE")</f>
        <v>EST CORRECTE</v>
      </c>
      <c r="P59" s="54"/>
      <c r="Q59" s="54"/>
      <c r="R59" s="54"/>
      <c r="T59" s="7"/>
    </row>
    <row r="60" spans="2:19" ht="3.75" customHeight="1">
      <c r="B60" s="7"/>
      <c r="S60" s="6"/>
    </row>
    <row r="61" spans="2:19" ht="12.75">
      <c r="B61" s="7"/>
      <c r="G61" s="28" t="s">
        <v>21</v>
      </c>
      <c r="H61" s="55" t="s">
        <v>37</v>
      </c>
      <c r="I61" s="55"/>
      <c r="J61" s="55"/>
      <c r="K61" s="55"/>
      <c r="L61" s="55"/>
      <c r="M61" s="55"/>
      <c r="N61" s="55"/>
      <c r="O61" s="55"/>
      <c r="P61" s="55"/>
      <c r="Q61" s="44">
        <f>I25-H58</f>
        <v>925</v>
      </c>
      <c r="R61" s="31" t="s">
        <v>11</v>
      </c>
      <c r="S61" s="6"/>
    </row>
    <row r="62" spans="1:20" ht="12.75" customHeight="1">
      <c r="A62" s="6"/>
      <c r="T62" s="7"/>
    </row>
    <row r="63" spans="1:20" ht="11.25" customHeight="1">
      <c r="A63" s="6"/>
      <c r="B63" s="26" t="s">
        <v>38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9" t="s">
        <v>39</v>
      </c>
      <c r="O63" s="49"/>
      <c r="P63" s="49"/>
      <c r="Q63" s="49"/>
      <c r="R63" s="49"/>
      <c r="S63" s="5"/>
      <c r="T63" s="7"/>
    </row>
    <row r="64" spans="1:20" ht="5.25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6" t="s">
        <v>40</v>
      </c>
      <c r="N64" s="56"/>
      <c r="O64" s="56"/>
      <c r="P64" s="56"/>
      <c r="Q64" s="56"/>
      <c r="R64" s="56"/>
      <c r="S64" s="5"/>
      <c r="T64" s="7"/>
    </row>
    <row r="65" spans="1:20" ht="13.5">
      <c r="A65" s="6"/>
      <c r="B65" s="45" t="s">
        <v>41</v>
      </c>
      <c r="M65" s="56"/>
      <c r="N65" s="56"/>
      <c r="O65" s="56"/>
      <c r="P65" s="56"/>
      <c r="Q65" s="56"/>
      <c r="R65" s="56"/>
      <c r="T65" s="7"/>
    </row>
    <row r="66" spans="1:20" ht="3.75" customHeight="1">
      <c r="A66" s="6"/>
      <c r="B66" s="9"/>
      <c r="T66" s="7"/>
    </row>
    <row r="67" spans="1:20" ht="12.75">
      <c r="A67" s="6"/>
      <c r="C67" s="46" t="s">
        <v>42</v>
      </c>
      <c r="T67" s="7"/>
    </row>
    <row r="68" spans="1:20" ht="12.75" customHeight="1">
      <c r="A68" s="6"/>
      <c r="C68" s="9" t="s">
        <v>43</v>
      </c>
      <c r="T68" s="7"/>
    </row>
    <row r="69" spans="1:20" ht="3.75" customHeight="1">
      <c r="A69" s="6"/>
      <c r="T69" s="7"/>
    </row>
    <row r="70" spans="1:20" ht="11.25" customHeight="1">
      <c r="A70" s="6"/>
      <c r="H70" s="28" t="s">
        <v>21</v>
      </c>
      <c r="I70" s="55" t="s">
        <v>44</v>
      </c>
      <c r="J70" s="55"/>
      <c r="K70" s="55"/>
      <c r="L70" s="55"/>
      <c r="M70" s="55"/>
      <c r="N70" s="55"/>
      <c r="O70" s="55"/>
      <c r="P70" s="55"/>
      <c r="Q70" s="44">
        <f>IF((2.3*H58)&lt;3500,1.3*H58,3500-H58)</f>
        <v>1825</v>
      </c>
      <c r="R70" s="31" t="s">
        <v>11</v>
      </c>
      <c r="T70" s="7"/>
    </row>
    <row r="71" spans="1:20" ht="7.5" customHeight="1">
      <c r="A71" s="6"/>
      <c r="T71" s="7"/>
    </row>
    <row r="72" spans="1:20" ht="13.5">
      <c r="A72" s="6"/>
      <c r="B72" s="45" t="s">
        <v>45</v>
      </c>
      <c r="T72" s="7"/>
    </row>
    <row r="73" spans="1:20" ht="3.75" customHeight="1">
      <c r="A73" s="6"/>
      <c r="T73" s="7"/>
    </row>
    <row r="74" spans="1:20" ht="12.75">
      <c r="A74" s="6"/>
      <c r="C74" s="46" t="s">
        <v>46</v>
      </c>
      <c r="T74" s="7"/>
    </row>
    <row r="75" spans="1:20" ht="12.75">
      <c r="A75" s="6"/>
      <c r="C75" s="9" t="s">
        <v>47</v>
      </c>
      <c r="T75" s="7"/>
    </row>
    <row r="76" spans="1:20" ht="3.75" customHeight="1">
      <c r="A76" s="6"/>
      <c r="T76" s="7"/>
    </row>
    <row r="77" spans="1:20" ht="12" customHeight="1">
      <c r="A77" s="6"/>
      <c r="H77" s="28" t="s">
        <v>21</v>
      </c>
      <c r="I77" s="55" t="s">
        <v>44</v>
      </c>
      <c r="J77" s="55"/>
      <c r="K77" s="55"/>
      <c r="L77" s="55"/>
      <c r="M77" s="55"/>
      <c r="N77" s="55"/>
      <c r="O77" s="55"/>
      <c r="P77" s="55"/>
      <c r="Q77" s="47"/>
      <c r="R77" s="31" t="s">
        <v>11</v>
      </c>
      <c r="T77" s="7"/>
    </row>
    <row r="78" spans="1:20" ht="7.5" customHeight="1">
      <c r="A78" s="6"/>
      <c r="H78" s="31"/>
      <c r="T78" s="7"/>
    </row>
    <row r="79" spans="2:19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</sheetData>
  <sheetProtection password="C6D3" sheet="1" objects="1" scenarios="1"/>
  <mergeCells count="23">
    <mergeCell ref="I77:P77"/>
    <mergeCell ref="H61:P61"/>
    <mergeCell ref="N63:R63"/>
    <mergeCell ref="M64:R65"/>
    <mergeCell ref="I70:P70"/>
    <mergeCell ref="K49:R49"/>
    <mergeCell ref="D58:G58"/>
    <mergeCell ref="D59:G59"/>
    <mergeCell ref="K59:N59"/>
    <mergeCell ref="O59:R59"/>
    <mergeCell ref="F43:I43"/>
    <mergeCell ref="O43:R43"/>
    <mergeCell ref="J45:N45"/>
    <mergeCell ref="O45:R45"/>
    <mergeCell ref="C27:H27"/>
    <mergeCell ref="J32:R32"/>
    <mergeCell ref="F39:H39"/>
    <mergeCell ref="O39:R39"/>
    <mergeCell ref="C21:J21"/>
    <mergeCell ref="C23:H23"/>
    <mergeCell ref="L23:Q23"/>
    <mergeCell ref="C25:H25"/>
    <mergeCell ref="L25:Q25"/>
  </mergeCells>
  <printOptions/>
  <pageMargins left="0.19652777777777777" right="0.19652777777777777" top="0.19652777777777777" bottom="0.9840277777777778" header="0.5118055555555556" footer="0.511805555555555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MarionR</dc:creator>
  <cp:keywords/>
  <dc:description/>
  <cp:lastModifiedBy>Admin</cp:lastModifiedBy>
  <cp:lastPrinted>2013-11-04T15:48:42Z</cp:lastPrinted>
  <dcterms:created xsi:type="dcterms:W3CDTF">2005-11-30T15:49:07Z</dcterms:created>
  <dcterms:modified xsi:type="dcterms:W3CDTF">2020-02-25T08:28:44Z</dcterms:modified>
  <cp:category/>
  <cp:version/>
  <cp:contentType/>
  <cp:contentStatus/>
  <cp:revision>1</cp:revision>
</cp:coreProperties>
</file>