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feuille de route C" sheetId="1" r:id="rId1"/>
  </sheets>
  <definedNames/>
  <calcPr fullCalcOnLoad="1"/>
</workbook>
</file>

<file path=xl/sharedStrings.xml><?xml version="1.0" encoding="utf-8"?>
<sst xmlns="http://schemas.openxmlformats.org/spreadsheetml/2006/main" count="150" uniqueCount="69">
  <si>
    <t>Madère (Funchal)</t>
  </si>
  <si>
    <t>Lanzarote (Arrecife)</t>
  </si>
  <si>
    <t>Ténérife (Santa Cruz)</t>
  </si>
  <si>
    <t>Sal (Palmeira)</t>
  </si>
  <si>
    <t>Traversée aller le marin</t>
  </si>
  <si>
    <t>Anses d'Arlet - Trois îlets; Saint Pierre</t>
  </si>
  <si>
    <t>Les Saintes / Guadeloupe /Marie Galante </t>
  </si>
  <si>
    <t>Béquia / Tobago Cays/ Morpion</t>
  </si>
  <si>
    <t>Carriacou/Union/Mayreau/Mustique</t>
  </si>
  <si>
    <t>English Harbour / Five Islands</t>
  </si>
  <si>
    <t>Virgin Gorda / Cooper island/ Salt island/ Norman island/ Jost Van Dick /Tortola</t>
  </si>
  <si>
    <t>Madere</t>
  </si>
  <si>
    <t>Canaries</t>
  </si>
  <si>
    <t>Cap Vert</t>
  </si>
  <si>
    <t>Grenadine</t>
  </si>
  <si>
    <t>Trinidad</t>
  </si>
  <si>
    <t>St Martin</t>
  </si>
  <si>
    <t>France</t>
  </si>
  <si>
    <t>Depart</t>
  </si>
  <si>
    <t>Gibraltar</t>
  </si>
  <si>
    <t>Tobago</t>
  </si>
  <si>
    <t>detail / etape milles</t>
  </si>
  <si>
    <t>heures de trajet</t>
  </si>
  <si>
    <t>m = 1 Mille Nautique</t>
  </si>
  <si>
    <t>nœuds = Vitesse Croisiere</t>
  </si>
  <si>
    <t>Calendrier</t>
  </si>
  <si>
    <t>Depart/ Arrivée</t>
  </si>
  <si>
    <t>Arrivée</t>
  </si>
  <si>
    <t>Escale Jrs</t>
  </si>
  <si>
    <t>Equiv /jrs nav</t>
  </si>
  <si>
    <t>TOTAL</t>
  </si>
  <si>
    <t>http://studyintheusa.fr/Distance-Calculator.cfm</t>
  </si>
  <si>
    <t xml:space="preserve">RELONI DIARY </t>
  </si>
  <si>
    <t>Acores</t>
  </si>
  <si>
    <t>Baleares</t>
  </si>
  <si>
    <t>Mandelieu</t>
  </si>
  <si>
    <t>Espagne</t>
  </si>
  <si>
    <t>La Corogne</t>
  </si>
  <si>
    <t>Ria de Camariñas</t>
  </si>
  <si>
    <t>Ria de Muros</t>
  </si>
  <si>
    <t>Baiona</t>
  </si>
  <si>
    <t>Portugal</t>
  </si>
  <si>
    <t>Viana do Castelo</t>
  </si>
  <si>
    <t>Leixões</t>
  </si>
  <si>
    <t>Ilha Berlinga / Péniche</t>
  </si>
  <si>
    <t>Cascais</t>
  </si>
  <si>
    <t>Porto Santo</t>
  </si>
  <si>
    <t>Graciosa</t>
  </si>
  <si>
    <t>Sal (Mordeira)</t>
  </si>
  <si>
    <t>Boa Vista (Sta monica)</t>
  </si>
  <si>
    <t>Boa Vista (Sal Rei)</t>
  </si>
  <si>
    <t>Sao Nicolau</t>
  </si>
  <si>
    <t>Santa Luzia</t>
  </si>
  <si>
    <t>Sao Vicente (Mindelo)</t>
  </si>
  <si>
    <t>Martinique</t>
  </si>
  <si>
    <t>Guadeloupe</t>
  </si>
  <si>
    <t>Chaguaramas</t>
  </si>
  <si>
    <t>Charlotteville</t>
  </si>
  <si>
    <t>Grenade</t>
  </si>
  <si>
    <t>Prickly Bay</t>
  </si>
  <si>
    <t>Le Marin</t>
  </si>
  <si>
    <t>Dominique</t>
  </si>
  <si>
    <t>Porthmouth</t>
  </si>
  <si>
    <t>Deshaies</t>
  </si>
  <si>
    <t>Antigua</t>
  </si>
  <si>
    <t>Marigot</t>
  </si>
  <si>
    <t>Iles Vierges</t>
  </si>
  <si>
    <t>Flores</t>
  </si>
  <si>
    <t>Horta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</si>
</sst>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C]dddd\ d\ mmmm\ yyyy"/>
    <numFmt numFmtId="174" formatCode="d/m;@"/>
    <numFmt numFmtId="175" formatCode="&quot;Vrai&quot;;&quot;Vrai&quot;;&quot;Faux&quot;"/>
    <numFmt numFmtId="176" formatCode="&quot;Actif&quot;;&quot;Actif&quot;;&quot;Inactif&quot;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0.00000000"/>
    <numFmt numFmtId="183" formatCode="0.0000000"/>
    <numFmt numFmtId="184" formatCode="d/m/yy\ h:m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C]d\-mmm;@"/>
    <numFmt numFmtId="190" formatCode="#,##0\ &quot;€&quot;"/>
    <numFmt numFmtId="191" formatCode="0.0000000000"/>
    <numFmt numFmtId="192" formatCode="0.00000000000"/>
    <numFmt numFmtId="193" formatCode="0.000000000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Copperplate Gothic Bold"/>
      <family val="2"/>
    </font>
    <font>
      <i/>
      <sz val="10"/>
      <name val="Arial"/>
      <family val="2"/>
    </font>
    <font>
      <i/>
      <sz val="16"/>
      <name val="Arial Black"/>
      <family val="2"/>
    </font>
    <font>
      <b/>
      <sz val="10"/>
      <name val="Franklin Gothic Mediu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62">
    <xf numFmtId="0" fontId="0" fillId="0" borderId="0" xfId="0" applyAlignment="1">
      <alignment/>
    </xf>
    <xf numFmtId="0" fontId="3" fillId="24" borderId="10" xfId="0" applyFont="1" applyFill="1" applyBorder="1" applyAlignment="1">
      <alignment/>
    </xf>
    <xf numFmtId="0" fontId="4" fillId="25" borderId="0" xfId="0" applyFont="1" applyFill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11" xfId="0" applyFill="1" applyBorder="1" applyAlignment="1">
      <alignment horizontal="center"/>
    </xf>
    <xf numFmtId="184" fontId="0" fillId="26" borderId="12" xfId="0" applyNumberFormat="1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184" fontId="2" fillId="26" borderId="14" xfId="0" applyNumberFormat="1" applyFont="1" applyFill="1" applyBorder="1" applyAlignment="1">
      <alignment horizontal="center"/>
    </xf>
    <xf numFmtId="1" fontId="5" fillId="26" borderId="15" xfId="0" applyNumberFormat="1" applyFont="1" applyFill="1" applyBorder="1" applyAlignment="1">
      <alignment horizontal="center"/>
    </xf>
    <xf numFmtId="1" fontId="5" fillId="26" borderId="14" xfId="0" applyNumberFormat="1" applyFont="1" applyFill="1" applyBorder="1" applyAlignment="1">
      <alignment horizontal="center"/>
    </xf>
    <xf numFmtId="1" fontId="5" fillId="26" borderId="12" xfId="0" applyNumberFormat="1" applyFont="1" applyFill="1" applyBorder="1" applyAlignment="1">
      <alignment horizontal="center"/>
    </xf>
    <xf numFmtId="0" fontId="0" fillId="27" borderId="16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9" xfId="0" applyFill="1" applyBorder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 horizontal="left"/>
    </xf>
    <xf numFmtId="177" fontId="7" fillId="26" borderId="14" xfId="0" applyNumberFormat="1" applyFont="1" applyFill="1" applyBorder="1" applyAlignment="1">
      <alignment horizontal="center"/>
    </xf>
    <xf numFmtId="177" fontId="7" fillId="26" borderId="12" xfId="0" applyNumberFormat="1" applyFont="1" applyFill="1" applyBorder="1" applyAlignment="1">
      <alignment horizontal="center"/>
    </xf>
    <xf numFmtId="9" fontId="0" fillId="26" borderId="0" xfId="52" applyFill="1" applyAlignment="1">
      <alignment/>
    </xf>
    <xf numFmtId="0" fontId="2" fillId="26" borderId="22" xfId="0" applyFont="1" applyFill="1" applyBorder="1" applyAlignment="1">
      <alignment horizontal="center"/>
    </xf>
    <xf numFmtId="1" fontId="2" fillId="26" borderId="22" xfId="0" applyNumberFormat="1" applyFont="1" applyFill="1" applyBorder="1" applyAlignment="1">
      <alignment horizontal="center"/>
    </xf>
    <xf numFmtId="177" fontId="2" fillId="26" borderId="22" xfId="0" applyNumberFormat="1" applyFont="1" applyFill="1" applyBorder="1" applyAlignment="1">
      <alignment horizontal="center"/>
    </xf>
    <xf numFmtId="0" fontId="2" fillId="26" borderId="23" xfId="0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7" fillId="26" borderId="24" xfId="0" applyFont="1" applyFill="1" applyBorder="1" applyAlignment="1">
      <alignment horizontal="center"/>
    </xf>
    <xf numFmtId="184" fontId="0" fillId="26" borderId="24" xfId="0" applyNumberFormat="1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2" fillId="8" borderId="25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2" fillId="8" borderId="13" xfId="0" applyFont="1" applyFill="1" applyBorder="1" applyAlignment="1">
      <alignment horizontal="left" vertical="top" wrapText="1"/>
    </xf>
    <xf numFmtId="0" fontId="2" fillId="8" borderId="26" xfId="0" applyFont="1" applyFill="1" applyBorder="1" applyAlignment="1">
      <alignment horizontal="left" vertical="top" wrapText="1"/>
    </xf>
    <xf numFmtId="0" fontId="0" fillId="26" borderId="27" xfId="0" applyFill="1" applyBorder="1" applyAlignment="1">
      <alignment vertical="center"/>
    </xf>
    <xf numFmtId="1" fontId="7" fillId="26" borderId="24" xfId="0" applyNumberFormat="1" applyFont="1" applyFill="1" applyBorder="1" applyAlignment="1">
      <alignment horizontal="center"/>
    </xf>
    <xf numFmtId="1" fontId="7" fillId="26" borderId="14" xfId="0" applyNumberFormat="1" applyFont="1" applyFill="1" applyBorder="1" applyAlignment="1">
      <alignment horizontal="center"/>
    </xf>
    <xf numFmtId="1" fontId="7" fillId="26" borderId="12" xfId="0" applyNumberFormat="1" applyFont="1" applyFill="1" applyBorder="1" applyAlignment="1">
      <alignment horizontal="center"/>
    </xf>
    <xf numFmtId="1" fontId="0" fillId="26" borderId="12" xfId="0" applyNumberFormat="1" applyFill="1" applyBorder="1" applyAlignment="1">
      <alignment horizontal="center"/>
    </xf>
    <xf numFmtId="1" fontId="0" fillId="26" borderId="14" xfId="0" applyNumberFormat="1" applyFill="1" applyBorder="1" applyAlignment="1">
      <alignment horizontal="center"/>
    </xf>
    <xf numFmtId="1" fontId="0" fillId="26" borderId="0" xfId="0" applyNumberFormat="1" applyFill="1" applyBorder="1" applyAlignment="1">
      <alignment horizontal="center"/>
    </xf>
    <xf numFmtId="1" fontId="5" fillId="22" borderId="14" xfId="0" applyNumberFormat="1" applyFont="1" applyFill="1" applyBorder="1" applyAlignment="1">
      <alignment horizontal="center"/>
    </xf>
    <xf numFmtId="177" fontId="7" fillId="22" borderId="14" xfId="0" applyNumberFormat="1" applyFont="1" applyFill="1" applyBorder="1" applyAlignment="1">
      <alignment horizontal="center"/>
    </xf>
    <xf numFmtId="1" fontId="0" fillId="22" borderId="14" xfId="0" applyNumberFormat="1" applyFill="1" applyBorder="1" applyAlignment="1">
      <alignment horizontal="center"/>
    </xf>
    <xf numFmtId="184" fontId="2" fillId="22" borderId="14" xfId="0" applyNumberFormat="1" applyFont="1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6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6" borderId="29" xfId="0" applyFill="1" applyBorder="1" applyAlignment="1">
      <alignment horizontal="center"/>
    </xf>
    <xf numFmtId="0" fontId="0" fillId="26" borderId="30" xfId="0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6" fillId="26" borderId="16" xfId="0" applyFont="1" applyFill="1" applyBorder="1" applyAlignment="1">
      <alignment horizontal="center"/>
    </xf>
    <xf numFmtId="0" fontId="6" fillId="26" borderId="33" xfId="0" applyFont="1" applyFill="1" applyBorder="1" applyAlignment="1">
      <alignment horizontal="center"/>
    </xf>
    <xf numFmtId="0" fontId="6" fillId="26" borderId="17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/>
    </xf>
    <xf numFmtId="0" fontId="6" fillId="26" borderId="34" xfId="0" applyFont="1" applyFill="1" applyBorder="1" applyAlignment="1">
      <alignment horizontal="center"/>
    </xf>
    <xf numFmtId="0" fontId="6" fillId="26" borderId="21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13</xdr:row>
      <xdr:rowOff>104775</xdr:rowOff>
    </xdr:from>
    <xdr:to>
      <xdr:col>37</xdr:col>
      <xdr:colOff>85725</xdr:colOff>
      <xdr:row>36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2724150"/>
          <a:ext cx="772477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114300</xdr:rowOff>
    </xdr:from>
    <xdr:to>
      <xdr:col>1</xdr:col>
      <xdr:colOff>590550</xdr:colOff>
      <xdr:row>8</xdr:row>
      <xdr:rowOff>238125</xdr:rowOff>
    </xdr:to>
    <xdr:pic>
      <xdr:nvPicPr>
        <xdr:cNvPr id="2" name="Picture 2" descr="espag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3811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14</xdr:row>
      <xdr:rowOff>95250</xdr:rowOff>
    </xdr:from>
    <xdr:to>
      <xdr:col>1</xdr:col>
      <xdr:colOff>600075</xdr:colOff>
      <xdr:row>16</xdr:row>
      <xdr:rowOff>114300</xdr:rowOff>
    </xdr:to>
    <xdr:pic>
      <xdr:nvPicPr>
        <xdr:cNvPr id="3" name="Picture 3" descr="portug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28860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1</xdr:col>
      <xdr:colOff>647700</xdr:colOff>
      <xdr:row>24</xdr:row>
      <xdr:rowOff>123825</xdr:rowOff>
    </xdr:to>
    <xdr:pic>
      <xdr:nvPicPr>
        <xdr:cNvPr id="4" name="Picture 4" descr="made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4333875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114300</xdr:rowOff>
    </xdr:from>
    <xdr:to>
      <xdr:col>1</xdr:col>
      <xdr:colOff>647700</xdr:colOff>
      <xdr:row>28</xdr:row>
      <xdr:rowOff>171450</xdr:rowOff>
    </xdr:to>
    <xdr:pic>
      <xdr:nvPicPr>
        <xdr:cNvPr id="5" name="Picture 5" descr="canar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5267325"/>
          <a:ext cx="5715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57150</xdr:colOff>
      <xdr:row>33</xdr:row>
      <xdr:rowOff>95250</xdr:rowOff>
    </xdr:from>
    <xdr:to>
      <xdr:col>1</xdr:col>
      <xdr:colOff>685800</xdr:colOff>
      <xdr:row>35</xdr:row>
      <xdr:rowOff>104775</xdr:rowOff>
    </xdr:to>
    <xdr:pic>
      <xdr:nvPicPr>
        <xdr:cNvPr id="6" name="Picture 6" descr="cap_ve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7675" y="6753225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46</xdr:row>
      <xdr:rowOff>38100</xdr:rowOff>
    </xdr:from>
    <xdr:to>
      <xdr:col>1</xdr:col>
      <xdr:colOff>600075</xdr:colOff>
      <xdr:row>47</xdr:row>
      <xdr:rowOff>57150</xdr:rowOff>
    </xdr:to>
    <xdr:pic>
      <xdr:nvPicPr>
        <xdr:cNvPr id="7" name="Picture 7" descr="franc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" y="92297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50</xdr:row>
      <xdr:rowOff>57150</xdr:rowOff>
    </xdr:from>
    <xdr:to>
      <xdr:col>1</xdr:col>
      <xdr:colOff>609600</xdr:colOff>
      <xdr:row>50</xdr:row>
      <xdr:rowOff>400050</xdr:rowOff>
    </xdr:to>
    <xdr:pic>
      <xdr:nvPicPr>
        <xdr:cNvPr id="8" name="Picture 8" descr="franc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104013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27" sqref="K27"/>
    </sheetView>
  </sheetViews>
  <sheetFormatPr defaultColWidth="9.140625" defaultRowHeight="12.75"/>
  <cols>
    <col min="1" max="1" width="5.8515625" style="0" customWidth="1"/>
    <col min="2" max="2" width="10.8515625" style="0" bestFit="1" customWidth="1"/>
    <col min="3" max="4" width="18.7109375" style="0" customWidth="1"/>
    <col min="5" max="5" width="17.28125" style="0" bestFit="1" customWidth="1"/>
    <col min="6" max="6" width="13.8515625" style="0" bestFit="1" customWidth="1"/>
    <col min="7" max="7" width="10.421875" style="0" bestFit="1" customWidth="1"/>
    <col min="8" max="8" width="8.57421875" style="0" bestFit="1" customWidth="1"/>
    <col min="9" max="9" width="13.421875" style="0" customWidth="1"/>
    <col min="10" max="10" width="14.00390625" style="0" customWidth="1"/>
    <col min="11" max="11" width="40.00390625" style="0" bestFit="1" customWidth="1"/>
    <col min="12" max="12" width="3.28125" style="0" customWidth="1"/>
    <col min="13" max="13" width="3.57421875" style="0" bestFit="1" customWidth="1"/>
    <col min="14" max="35" width="4.57421875" style="0" bestFit="1" customWidth="1"/>
    <col min="36" max="44" width="3.57421875" style="0" bestFit="1" customWidth="1"/>
    <col min="45" max="63" width="4.57421875" style="0" bestFit="1" customWidth="1"/>
    <col min="64" max="72" width="3.57421875" style="0" bestFit="1" customWidth="1"/>
    <col min="73" max="79" width="4.57421875" style="0" bestFit="1" customWidth="1"/>
    <col min="80" max="80" width="10.140625" style="0" bestFit="1" customWidth="1"/>
  </cols>
  <sheetData>
    <row r="1" spans="1:18" ht="13.5" customHeight="1" thickTop="1">
      <c r="A1" s="3"/>
      <c r="B1" s="3"/>
      <c r="C1" s="56" t="s">
        <v>32</v>
      </c>
      <c r="D1" s="57"/>
      <c r="E1" s="57"/>
      <c r="F1" s="57"/>
      <c r="G1" s="57"/>
      <c r="H1" s="57"/>
      <c r="I1" s="58"/>
      <c r="J1" s="11">
        <v>1.852</v>
      </c>
      <c r="K1" s="12" t="s">
        <v>23</v>
      </c>
      <c r="L1" s="3"/>
      <c r="M1" s="3"/>
      <c r="N1" s="3"/>
      <c r="O1" s="3"/>
      <c r="P1" s="3"/>
      <c r="Q1" s="3"/>
      <c r="R1" s="3"/>
    </row>
    <row r="2" spans="1:18" ht="13.5" customHeight="1" thickBot="1">
      <c r="A2" s="3"/>
      <c r="B2" s="3"/>
      <c r="C2" s="59"/>
      <c r="D2" s="60"/>
      <c r="E2" s="60"/>
      <c r="F2" s="60"/>
      <c r="G2" s="60"/>
      <c r="H2" s="60"/>
      <c r="I2" s="61"/>
      <c r="J2" s="13">
        <v>4</v>
      </c>
      <c r="K2" s="14" t="s">
        <v>24</v>
      </c>
      <c r="L2" s="3"/>
      <c r="M2" s="3"/>
      <c r="N2" s="3"/>
      <c r="O2" s="3"/>
      <c r="P2" s="3"/>
      <c r="Q2" s="3"/>
      <c r="R2" s="3"/>
    </row>
    <row r="3" spans="1:18" ht="14.25" thickBot="1" thickTop="1">
      <c r="A3" s="3"/>
      <c r="B3" s="3"/>
      <c r="C3" s="3"/>
      <c r="D3" s="3"/>
      <c r="E3" s="3"/>
      <c r="F3" s="3"/>
      <c r="G3" s="3"/>
      <c r="H3" s="3"/>
      <c r="I3" s="3"/>
      <c r="J3" s="15"/>
      <c r="K3" s="16" t="s">
        <v>31</v>
      </c>
      <c r="L3" s="3"/>
      <c r="M3" s="3"/>
      <c r="N3" s="3"/>
      <c r="O3" s="3"/>
      <c r="P3" s="3"/>
      <c r="Q3" s="3"/>
      <c r="R3" s="3"/>
    </row>
    <row r="4" spans="1:18" ht="13.5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.75" customHeight="1" thickBot="1">
      <c r="A5" s="3"/>
      <c r="B5" s="3"/>
      <c r="E5" s="2" t="s">
        <v>21</v>
      </c>
      <c r="F5" s="2" t="s">
        <v>22</v>
      </c>
      <c r="G5" s="2" t="s">
        <v>29</v>
      </c>
      <c r="H5" s="2" t="s">
        <v>28</v>
      </c>
      <c r="I5" s="2" t="s">
        <v>25</v>
      </c>
      <c r="J5" s="2" t="s">
        <v>26</v>
      </c>
      <c r="K5" s="3"/>
      <c r="L5" s="3"/>
      <c r="M5" s="3"/>
      <c r="N5" s="3"/>
      <c r="O5" s="3"/>
      <c r="P5" s="3"/>
      <c r="Q5" s="3"/>
      <c r="R5" s="3"/>
    </row>
    <row r="6" spans="1:18" ht="14.25" thickTop="1">
      <c r="A6" s="3"/>
      <c r="B6" s="33"/>
      <c r="C6" s="29" t="s">
        <v>35</v>
      </c>
      <c r="D6" s="8">
        <v>0</v>
      </c>
      <c r="E6" s="25">
        <v>0</v>
      </c>
      <c r="F6" s="25"/>
      <c r="G6" s="26">
        <v>0</v>
      </c>
      <c r="H6" s="34"/>
      <c r="I6" s="27">
        <v>40426.583333333336</v>
      </c>
      <c r="J6" s="28" t="s">
        <v>18</v>
      </c>
      <c r="K6" s="3"/>
      <c r="L6" s="3"/>
      <c r="M6" s="3"/>
      <c r="N6" s="3"/>
      <c r="O6" s="3"/>
      <c r="P6" s="3"/>
      <c r="Q6" s="3"/>
      <c r="R6" s="3"/>
    </row>
    <row r="7" spans="1:18" ht="13.5">
      <c r="A7" s="3"/>
      <c r="B7" s="47" t="s">
        <v>36</v>
      </c>
      <c r="C7" s="30" t="s">
        <v>37</v>
      </c>
      <c r="D7" s="9">
        <f>+E7+D6</f>
        <v>359</v>
      </c>
      <c r="E7" s="9">
        <v>359</v>
      </c>
      <c r="F7" s="9">
        <f>E7/$J$2</f>
        <v>89.75</v>
      </c>
      <c r="G7" s="17">
        <f>F7/24</f>
        <v>3.7395833333333335</v>
      </c>
      <c r="H7" s="35"/>
      <c r="I7" s="7">
        <f>+I6+G7+H7</f>
        <v>40430.32291666667</v>
      </c>
      <c r="J7" s="4" t="s">
        <v>27</v>
      </c>
      <c r="K7" s="3"/>
      <c r="L7" s="3"/>
      <c r="M7" s="3"/>
      <c r="N7" s="3"/>
      <c r="O7" s="3"/>
      <c r="P7" s="3"/>
      <c r="Q7" s="3"/>
      <c r="R7" s="3"/>
    </row>
    <row r="8" spans="1:18" ht="13.5">
      <c r="A8" s="3"/>
      <c r="B8" s="48"/>
      <c r="C8" s="31"/>
      <c r="D8" s="10">
        <f>+C8/$J$1</f>
        <v>0</v>
      </c>
      <c r="E8" s="10"/>
      <c r="F8" s="10"/>
      <c r="G8" s="18"/>
      <c r="H8" s="36">
        <v>2</v>
      </c>
      <c r="I8" s="5">
        <f>+I7+G8+H8</f>
        <v>40432.32291666667</v>
      </c>
      <c r="J8" s="6" t="s">
        <v>18</v>
      </c>
      <c r="K8" s="3"/>
      <c r="L8" s="3"/>
      <c r="M8" s="3"/>
      <c r="N8" s="3"/>
      <c r="O8" s="3"/>
      <c r="P8" s="3"/>
      <c r="Q8" s="3"/>
      <c r="R8" s="3"/>
    </row>
    <row r="9" spans="1:18" ht="25.5">
      <c r="A9" s="3"/>
      <c r="B9" s="48"/>
      <c r="C9" s="30" t="s">
        <v>38</v>
      </c>
      <c r="D9" s="9">
        <f>+E9+D7</f>
        <v>407</v>
      </c>
      <c r="E9" s="9">
        <v>48</v>
      </c>
      <c r="F9" s="9">
        <f>E9/$J$2</f>
        <v>12</v>
      </c>
      <c r="G9" s="17">
        <f>F9/24</f>
        <v>0.5</v>
      </c>
      <c r="H9" s="35"/>
      <c r="I9" s="7">
        <f aca="true" t="shared" si="0" ref="I9:I72">+I8+G9+H9</f>
        <v>40432.82291666667</v>
      </c>
      <c r="J9" s="4" t="s">
        <v>27</v>
      </c>
      <c r="K9" s="3"/>
      <c r="L9" s="3"/>
      <c r="M9" s="3"/>
      <c r="N9" s="3"/>
      <c r="O9" s="3"/>
      <c r="P9" s="3"/>
      <c r="Q9" s="3"/>
      <c r="R9" s="3"/>
    </row>
    <row r="10" spans="1:18" ht="13.5">
      <c r="A10" s="3"/>
      <c r="B10" s="48"/>
      <c r="C10" s="31"/>
      <c r="D10" s="10">
        <f aca="true" t="shared" si="1" ref="D10:D72">+C10/$J$1</f>
        <v>0</v>
      </c>
      <c r="E10" s="10"/>
      <c r="F10" s="10"/>
      <c r="G10" s="18"/>
      <c r="H10" s="36">
        <v>2</v>
      </c>
      <c r="I10" s="5">
        <f t="shared" si="0"/>
        <v>40434.82291666667</v>
      </c>
      <c r="J10" s="6" t="s">
        <v>18</v>
      </c>
      <c r="K10" s="3"/>
      <c r="L10" s="3"/>
      <c r="M10" s="3"/>
      <c r="N10" s="3"/>
      <c r="O10" s="3"/>
      <c r="P10" s="3"/>
      <c r="Q10" s="3"/>
      <c r="R10" s="3"/>
    </row>
    <row r="11" spans="1:18" ht="13.5">
      <c r="A11" s="3"/>
      <c r="B11" s="48"/>
      <c r="C11" s="30" t="s">
        <v>39</v>
      </c>
      <c r="D11" s="9">
        <f>+E11+D9</f>
        <v>447</v>
      </c>
      <c r="E11" s="9">
        <v>40</v>
      </c>
      <c r="F11" s="9">
        <f>E11/$J$2</f>
        <v>10</v>
      </c>
      <c r="G11" s="17">
        <f>F11/24</f>
        <v>0.4166666666666667</v>
      </c>
      <c r="H11" s="35"/>
      <c r="I11" s="7">
        <f t="shared" si="0"/>
        <v>40435.239583333336</v>
      </c>
      <c r="J11" s="4" t="s">
        <v>27</v>
      </c>
      <c r="K11" s="3"/>
      <c r="L11" s="3"/>
      <c r="M11" s="3"/>
      <c r="N11" s="3"/>
      <c r="O11" s="3"/>
      <c r="P11" s="3"/>
      <c r="Q11" s="3"/>
      <c r="R11" s="3"/>
    </row>
    <row r="12" spans="1:18" ht="13.5">
      <c r="A12" s="3"/>
      <c r="B12" s="48"/>
      <c r="C12" s="31"/>
      <c r="D12" s="10">
        <f t="shared" si="1"/>
        <v>0</v>
      </c>
      <c r="E12" s="10"/>
      <c r="F12" s="10"/>
      <c r="G12" s="18"/>
      <c r="H12" s="36">
        <v>2</v>
      </c>
      <c r="I12" s="5">
        <f t="shared" si="0"/>
        <v>40437.239583333336</v>
      </c>
      <c r="J12" s="6" t="s">
        <v>18</v>
      </c>
      <c r="K12" s="3"/>
      <c r="L12" s="3"/>
      <c r="M12" s="3"/>
      <c r="N12" s="3"/>
      <c r="O12" s="3"/>
      <c r="P12" s="3"/>
      <c r="Q12" s="3"/>
      <c r="R12" s="3"/>
    </row>
    <row r="13" spans="1:18" ht="13.5">
      <c r="A13" s="3"/>
      <c r="B13" s="48"/>
      <c r="C13" s="30" t="s">
        <v>40</v>
      </c>
      <c r="D13" s="9">
        <f>+E13+D11</f>
        <v>494</v>
      </c>
      <c r="E13" s="9">
        <v>47</v>
      </c>
      <c r="F13" s="9">
        <f>E13/$J$2</f>
        <v>11.75</v>
      </c>
      <c r="G13" s="17">
        <f>F13/24</f>
        <v>0.4895833333333333</v>
      </c>
      <c r="H13" s="35"/>
      <c r="I13" s="7">
        <f t="shared" si="0"/>
        <v>40437.72916666667</v>
      </c>
      <c r="J13" s="4" t="s">
        <v>27</v>
      </c>
      <c r="K13" s="3"/>
      <c r="L13" s="3"/>
      <c r="M13" s="3"/>
      <c r="N13" s="3"/>
      <c r="O13" s="3"/>
      <c r="P13" s="3"/>
      <c r="Q13" s="3"/>
      <c r="R13" s="3"/>
    </row>
    <row r="14" spans="1:18" ht="13.5">
      <c r="A14" s="3"/>
      <c r="B14" s="49"/>
      <c r="C14" s="31"/>
      <c r="D14" s="10">
        <f t="shared" si="1"/>
        <v>0</v>
      </c>
      <c r="E14" s="10"/>
      <c r="F14" s="10"/>
      <c r="G14" s="18"/>
      <c r="H14" s="36">
        <v>2</v>
      </c>
      <c r="I14" s="5">
        <f t="shared" si="0"/>
        <v>40439.72916666667</v>
      </c>
      <c r="J14" s="6" t="s">
        <v>18</v>
      </c>
      <c r="K14" s="3"/>
      <c r="L14" s="3"/>
      <c r="M14" s="3"/>
      <c r="N14" s="3"/>
      <c r="O14" s="3"/>
      <c r="P14" s="3"/>
      <c r="Q14" s="3"/>
      <c r="R14" s="3"/>
    </row>
    <row r="15" spans="1:18" ht="13.5">
      <c r="A15" s="3"/>
      <c r="B15" s="45" t="s">
        <v>41</v>
      </c>
      <c r="C15" s="30" t="s">
        <v>42</v>
      </c>
      <c r="D15" s="9">
        <f>+E15+D13</f>
        <v>528</v>
      </c>
      <c r="E15" s="9">
        <v>34</v>
      </c>
      <c r="F15" s="9">
        <f>E15/$J$2</f>
        <v>8.5</v>
      </c>
      <c r="G15" s="17">
        <f>F15/24</f>
        <v>0.3541666666666667</v>
      </c>
      <c r="H15" s="35"/>
      <c r="I15" s="7">
        <f t="shared" si="0"/>
        <v>40440.083333333336</v>
      </c>
      <c r="J15" s="4" t="s">
        <v>27</v>
      </c>
      <c r="K15" s="3"/>
      <c r="L15" s="3"/>
      <c r="M15" s="3"/>
      <c r="N15" s="3"/>
      <c r="O15" s="3"/>
      <c r="P15" s="3"/>
      <c r="Q15" s="3"/>
      <c r="R15" s="3"/>
    </row>
    <row r="16" spans="1:18" ht="13.5">
      <c r="A16" s="3"/>
      <c r="B16" s="45"/>
      <c r="C16" s="31"/>
      <c r="D16" s="10">
        <f t="shared" si="1"/>
        <v>0</v>
      </c>
      <c r="E16" s="10"/>
      <c r="F16" s="10"/>
      <c r="G16" s="18"/>
      <c r="H16" s="36"/>
      <c r="I16" s="5">
        <f t="shared" si="0"/>
        <v>40440.083333333336</v>
      </c>
      <c r="J16" s="6" t="s">
        <v>18</v>
      </c>
      <c r="K16" s="3"/>
      <c r="L16" s="3"/>
      <c r="M16" s="3"/>
      <c r="N16" s="3"/>
      <c r="O16" s="3"/>
      <c r="P16" s="3"/>
      <c r="Q16" s="3"/>
      <c r="R16" s="3"/>
    </row>
    <row r="17" spans="1:18" ht="13.5">
      <c r="A17" s="3"/>
      <c r="B17" s="45"/>
      <c r="C17" s="30" t="s">
        <v>43</v>
      </c>
      <c r="D17" s="9">
        <f>+E17+D15</f>
        <v>565</v>
      </c>
      <c r="E17" s="9">
        <v>37</v>
      </c>
      <c r="F17" s="9">
        <f>E17/$J$2</f>
        <v>9.25</v>
      </c>
      <c r="G17" s="17">
        <f>F17/24</f>
        <v>0.3854166666666667</v>
      </c>
      <c r="H17" s="35"/>
      <c r="I17" s="7">
        <f t="shared" si="0"/>
        <v>40440.46875</v>
      </c>
      <c r="J17" s="4" t="s">
        <v>27</v>
      </c>
      <c r="K17" s="3"/>
      <c r="L17" s="3"/>
      <c r="M17" s="3"/>
      <c r="N17" s="3"/>
      <c r="O17" s="3"/>
      <c r="P17" s="3"/>
      <c r="Q17" s="3"/>
      <c r="R17" s="3"/>
    </row>
    <row r="18" spans="1:18" ht="13.5">
      <c r="A18" s="3"/>
      <c r="B18" s="45"/>
      <c r="C18" s="31"/>
      <c r="D18" s="10">
        <f t="shared" si="1"/>
        <v>0</v>
      </c>
      <c r="E18" s="10"/>
      <c r="F18" s="10"/>
      <c r="G18" s="18"/>
      <c r="H18" s="36">
        <v>3</v>
      </c>
      <c r="I18" s="5">
        <f t="shared" si="0"/>
        <v>40443.46875</v>
      </c>
      <c r="J18" s="6" t="s">
        <v>18</v>
      </c>
      <c r="K18" s="3"/>
      <c r="L18" s="3"/>
      <c r="M18" s="3"/>
      <c r="N18" s="3"/>
      <c r="O18" s="3"/>
      <c r="P18" s="3"/>
      <c r="Q18" s="3"/>
      <c r="R18" s="3"/>
    </row>
    <row r="19" spans="1:18" ht="25.5">
      <c r="A19" s="3"/>
      <c r="B19" s="45"/>
      <c r="C19" s="30" t="s">
        <v>44</v>
      </c>
      <c r="D19" s="9">
        <f>+E19+D17</f>
        <v>676</v>
      </c>
      <c r="E19" s="9">
        <v>111</v>
      </c>
      <c r="F19" s="9">
        <f>E19/$J$2</f>
        <v>27.75</v>
      </c>
      <c r="G19" s="17">
        <f>F19/24</f>
        <v>1.15625</v>
      </c>
      <c r="H19" s="35"/>
      <c r="I19" s="7">
        <f t="shared" si="0"/>
        <v>40444.625</v>
      </c>
      <c r="J19" s="4" t="s">
        <v>27</v>
      </c>
      <c r="K19" s="3"/>
      <c r="L19" s="3"/>
      <c r="M19" s="3"/>
      <c r="N19" s="3"/>
      <c r="O19" s="3"/>
      <c r="P19" s="3"/>
      <c r="Q19" s="3"/>
      <c r="R19" s="3"/>
    </row>
    <row r="20" spans="1:18" ht="13.5">
      <c r="A20" s="3"/>
      <c r="B20" s="45"/>
      <c r="C20" s="31"/>
      <c r="D20" s="10">
        <f t="shared" si="1"/>
        <v>0</v>
      </c>
      <c r="E20" s="10"/>
      <c r="F20" s="10"/>
      <c r="G20" s="18"/>
      <c r="H20" s="36"/>
      <c r="I20" s="5">
        <f t="shared" si="0"/>
        <v>40444.625</v>
      </c>
      <c r="J20" s="6" t="s">
        <v>18</v>
      </c>
      <c r="K20" s="3"/>
      <c r="L20" s="3"/>
      <c r="M20" s="3"/>
      <c r="N20" s="3"/>
      <c r="O20" s="3"/>
      <c r="P20" s="3"/>
      <c r="Q20" s="3"/>
      <c r="R20" s="3"/>
    </row>
    <row r="21" spans="1:18" ht="13.5">
      <c r="A21" s="3"/>
      <c r="B21" s="45"/>
      <c r="C21" s="30" t="s">
        <v>45</v>
      </c>
      <c r="D21" s="9">
        <f>+E21+D19</f>
        <v>720</v>
      </c>
      <c r="E21" s="9">
        <v>44</v>
      </c>
      <c r="F21" s="9">
        <f>E21/$J$2</f>
        <v>11</v>
      </c>
      <c r="G21" s="17">
        <f>F21/24</f>
        <v>0.4583333333333333</v>
      </c>
      <c r="H21" s="35"/>
      <c r="I21" s="7">
        <f t="shared" si="0"/>
        <v>40445.083333333336</v>
      </c>
      <c r="J21" s="4" t="s">
        <v>27</v>
      </c>
      <c r="K21" s="3"/>
      <c r="L21" s="3"/>
      <c r="M21" s="3"/>
      <c r="N21" s="3"/>
      <c r="O21" s="3"/>
      <c r="P21" s="3"/>
      <c r="Q21" s="3"/>
      <c r="R21" s="3"/>
    </row>
    <row r="22" spans="1:18" ht="13.5">
      <c r="A22" s="3"/>
      <c r="B22" s="45"/>
      <c r="C22" s="31"/>
      <c r="D22" s="10">
        <f t="shared" si="1"/>
        <v>0</v>
      </c>
      <c r="E22" s="10"/>
      <c r="F22" s="10"/>
      <c r="G22" s="18"/>
      <c r="H22" s="36">
        <v>2</v>
      </c>
      <c r="I22" s="5">
        <f t="shared" si="0"/>
        <v>40447.083333333336</v>
      </c>
      <c r="J22" s="6" t="s">
        <v>18</v>
      </c>
      <c r="K22" s="3"/>
      <c r="L22" s="3"/>
      <c r="M22" s="3"/>
      <c r="N22" s="3"/>
      <c r="O22" s="3"/>
      <c r="P22" s="3"/>
      <c r="Q22" s="3"/>
      <c r="R22" s="3"/>
    </row>
    <row r="23" spans="1:18" ht="13.5">
      <c r="A23" s="3"/>
      <c r="B23" s="50" t="s">
        <v>11</v>
      </c>
      <c r="C23" s="30" t="s">
        <v>46</v>
      </c>
      <c r="D23" s="9">
        <f>+E23+D21</f>
        <v>1206</v>
      </c>
      <c r="E23" s="9">
        <v>486</v>
      </c>
      <c r="F23" s="9">
        <f>E23/$J$2</f>
        <v>121.5</v>
      </c>
      <c r="G23" s="17">
        <f>F23/24</f>
        <v>5.0625</v>
      </c>
      <c r="H23" s="35"/>
      <c r="I23" s="7">
        <f t="shared" si="0"/>
        <v>40452.145833333336</v>
      </c>
      <c r="J23" s="4" t="s">
        <v>27</v>
      </c>
      <c r="K23" s="3"/>
      <c r="L23" s="3"/>
      <c r="M23" s="3"/>
      <c r="N23" s="3"/>
      <c r="O23" s="3"/>
      <c r="P23" s="3"/>
      <c r="Q23" s="3"/>
      <c r="R23" s="3"/>
    </row>
    <row r="24" spans="1:18" ht="13.5">
      <c r="A24" s="3"/>
      <c r="B24" s="51"/>
      <c r="C24" s="31"/>
      <c r="D24" s="10">
        <f t="shared" si="1"/>
        <v>0</v>
      </c>
      <c r="E24" s="10"/>
      <c r="F24" s="10"/>
      <c r="G24" s="18"/>
      <c r="H24" s="36"/>
      <c r="I24" s="5">
        <f t="shared" si="0"/>
        <v>40452.145833333336</v>
      </c>
      <c r="J24" s="6" t="s">
        <v>18</v>
      </c>
      <c r="K24" s="3"/>
      <c r="L24" s="3"/>
      <c r="M24" s="3"/>
      <c r="N24" s="3"/>
      <c r="O24" s="3"/>
      <c r="P24" s="3"/>
      <c r="Q24" s="3"/>
      <c r="R24" s="3"/>
    </row>
    <row r="25" spans="1:18" ht="25.5">
      <c r="A25" s="3"/>
      <c r="B25" s="51"/>
      <c r="C25" s="30" t="s">
        <v>0</v>
      </c>
      <c r="D25" s="9">
        <f>+E25+D23</f>
        <v>1223</v>
      </c>
      <c r="E25" s="9">
        <v>17</v>
      </c>
      <c r="F25" s="9">
        <f>E25/$J$2</f>
        <v>4.25</v>
      </c>
      <c r="G25" s="17">
        <f>F25/24</f>
        <v>0.17708333333333334</v>
      </c>
      <c r="H25" s="35"/>
      <c r="I25" s="7">
        <f t="shared" si="0"/>
        <v>40452.32291666667</v>
      </c>
      <c r="J25" s="4" t="s">
        <v>27</v>
      </c>
      <c r="K25" s="3"/>
      <c r="L25" s="3"/>
      <c r="M25" s="3"/>
      <c r="N25" s="3"/>
      <c r="O25" s="3"/>
      <c r="P25" s="3"/>
      <c r="Q25" s="3"/>
      <c r="R25" s="3"/>
    </row>
    <row r="26" spans="1:18" ht="13.5">
      <c r="A26" s="3"/>
      <c r="B26" s="52"/>
      <c r="C26" s="31"/>
      <c r="D26" s="10">
        <f t="shared" si="1"/>
        <v>0</v>
      </c>
      <c r="E26" s="10"/>
      <c r="F26" s="10"/>
      <c r="G26" s="18"/>
      <c r="H26" s="36">
        <v>3</v>
      </c>
      <c r="I26" s="5">
        <f t="shared" si="0"/>
        <v>40455.32291666667</v>
      </c>
      <c r="J26" s="6" t="s">
        <v>18</v>
      </c>
      <c r="K26" s="3"/>
      <c r="L26" s="3"/>
      <c r="M26" s="3"/>
      <c r="N26" s="3"/>
      <c r="O26" s="3"/>
      <c r="P26" s="3"/>
      <c r="Q26" s="3"/>
      <c r="R26" s="3"/>
    </row>
    <row r="27" spans="1:18" ht="13.5">
      <c r="A27" s="3"/>
      <c r="B27" s="45" t="s">
        <v>12</v>
      </c>
      <c r="C27" s="30" t="s">
        <v>47</v>
      </c>
      <c r="D27" s="9">
        <f>+E27+D25</f>
        <v>1493</v>
      </c>
      <c r="E27" s="9">
        <v>270</v>
      </c>
      <c r="F27" s="9">
        <f>E27/$J$2</f>
        <v>67.5</v>
      </c>
      <c r="G27" s="17">
        <f>F27/24</f>
        <v>2.8125</v>
      </c>
      <c r="H27" s="35"/>
      <c r="I27" s="7">
        <f t="shared" si="0"/>
        <v>40458.13541666667</v>
      </c>
      <c r="J27" s="4" t="s">
        <v>27</v>
      </c>
      <c r="K27" s="3"/>
      <c r="L27" s="3"/>
      <c r="M27" s="3"/>
      <c r="N27" s="3"/>
      <c r="O27" s="3"/>
      <c r="P27" s="3"/>
      <c r="Q27" s="3"/>
      <c r="R27" s="3"/>
    </row>
    <row r="28" spans="1:18" ht="13.5">
      <c r="A28" s="3"/>
      <c r="B28" s="45"/>
      <c r="C28" s="31"/>
      <c r="D28" s="10">
        <f t="shared" si="1"/>
        <v>0</v>
      </c>
      <c r="E28" s="10"/>
      <c r="F28" s="10"/>
      <c r="G28" s="18"/>
      <c r="H28" s="36">
        <v>4</v>
      </c>
      <c r="I28" s="5">
        <f t="shared" si="0"/>
        <v>40462.13541666667</v>
      </c>
      <c r="J28" s="6" t="s">
        <v>18</v>
      </c>
      <c r="K28" s="3"/>
      <c r="L28" s="3"/>
      <c r="M28" s="3"/>
      <c r="N28" s="3"/>
      <c r="O28" s="3"/>
      <c r="P28" s="3"/>
      <c r="Q28" s="3"/>
      <c r="R28" s="3"/>
    </row>
    <row r="29" spans="1:18" ht="25.5">
      <c r="A29" s="3"/>
      <c r="B29" s="45"/>
      <c r="C29" s="30" t="s">
        <v>1</v>
      </c>
      <c r="D29" s="9">
        <f>+E29+D27</f>
        <v>1520</v>
      </c>
      <c r="E29" s="9">
        <v>27</v>
      </c>
      <c r="F29" s="9">
        <f>E29/$J$2</f>
        <v>6.75</v>
      </c>
      <c r="G29" s="17">
        <f>F29/24</f>
        <v>0.28125</v>
      </c>
      <c r="H29" s="35"/>
      <c r="I29" s="7">
        <f t="shared" si="0"/>
        <v>40462.41666666667</v>
      </c>
      <c r="J29" s="4" t="s">
        <v>27</v>
      </c>
      <c r="K29" s="3"/>
      <c r="L29" s="3"/>
      <c r="M29" s="3"/>
      <c r="N29" s="3"/>
      <c r="O29" s="3"/>
      <c r="P29" s="3"/>
      <c r="Q29" s="3"/>
      <c r="R29" s="3"/>
    </row>
    <row r="30" spans="1:18" ht="13.5">
      <c r="A30" s="3"/>
      <c r="B30" s="45"/>
      <c r="C30" s="31"/>
      <c r="D30" s="10">
        <f t="shared" si="1"/>
        <v>0</v>
      </c>
      <c r="E30" s="10"/>
      <c r="F30" s="10"/>
      <c r="G30" s="18"/>
      <c r="H30" s="36">
        <v>3</v>
      </c>
      <c r="I30" s="5">
        <f t="shared" si="0"/>
        <v>40465.41666666667</v>
      </c>
      <c r="J30" s="6" t="s">
        <v>18</v>
      </c>
      <c r="K30" s="3"/>
      <c r="L30" s="3"/>
      <c r="M30" s="3"/>
      <c r="N30" s="3"/>
      <c r="O30" s="3"/>
      <c r="P30" s="3"/>
      <c r="Q30" s="3"/>
      <c r="R30" s="3"/>
    </row>
    <row r="31" spans="1:18" ht="25.5">
      <c r="A31" s="3"/>
      <c r="B31" s="45"/>
      <c r="C31" s="30" t="s">
        <v>2</v>
      </c>
      <c r="D31" s="9">
        <f>+E31+D29</f>
        <v>1665</v>
      </c>
      <c r="E31" s="9">
        <v>145</v>
      </c>
      <c r="F31" s="9">
        <f>E31/$J$2</f>
        <v>36.25</v>
      </c>
      <c r="G31" s="17">
        <f>F31/24</f>
        <v>1.5104166666666667</v>
      </c>
      <c r="H31" s="35"/>
      <c r="I31" s="7">
        <f t="shared" si="0"/>
        <v>40466.927083333336</v>
      </c>
      <c r="J31" s="4" t="s">
        <v>27</v>
      </c>
      <c r="K31" s="3"/>
      <c r="L31" s="3"/>
      <c r="M31" s="3"/>
      <c r="N31" s="3"/>
      <c r="O31" s="3"/>
      <c r="P31" s="3"/>
      <c r="Q31" s="3"/>
      <c r="R31" s="3"/>
    </row>
    <row r="32" spans="1:18" ht="13.5">
      <c r="A32" s="3"/>
      <c r="B32" s="45"/>
      <c r="C32" s="31"/>
      <c r="D32" s="10">
        <f t="shared" si="1"/>
        <v>0</v>
      </c>
      <c r="E32" s="10"/>
      <c r="F32" s="10"/>
      <c r="G32" s="18"/>
      <c r="H32" s="36">
        <v>4</v>
      </c>
      <c r="I32" s="5">
        <f t="shared" si="0"/>
        <v>40470.927083333336</v>
      </c>
      <c r="J32" s="6" t="s">
        <v>18</v>
      </c>
      <c r="K32" s="3"/>
      <c r="L32" s="3"/>
      <c r="M32" s="3"/>
      <c r="N32" s="3"/>
      <c r="O32" s="3"/>
      <c r="P32" s="3"/>
      <c r="Q32" s="3"/>
      <c r="R32" s="3"/>
    </row>
    <row r="33" spans="1:18" ht="13.5">
      <c r="A33" s="3"/>
      <c r="B33" s="45" t="s">
        <v>13</v>
      </c>
      <c r="C33" s="30" t="s">
        <v>3</v>
      </c>
      <c r="D33" s="9">
        <f>+E33+D31</f>
        <v>2466</v>
      </c>
      <c r="E33" s="9">
        <v>801</v>
      </c>
      <c r="F33" s="9">
        <f>E33/$J$2</f>
        <v>200.25</v>
      </c>
      <c r="G33" s="17">
        <f>F33/24</f>
        <v>8.34375</v>
      </c>
      <c r="H33" s="35"/>
      <c r="I33" s="7">
        <f t="shared" si="0"/>
        <v>40479.270833333336</v>
      </c>
      <c r="J33" s="4" t="s">
        <v>27</v>
      </c>
      <c r="K33" s="3"/>
      <c r="L33" s="3"/>
      <c r="M33" s="3"/>
      <c r="N33" s="3"/>
      <c r="O33" s="3"/>
      <c r="P33" s="3"/>
      <c r="Q33" s="3"/>
      <c r="R33" s="3"/>
    </row>
    <row r="34" spans="1:18" ht="13.5">
      <c r="A34" s="3"/>
      <c r="B34" s="45"/>
      <c r="C34" s="31"/>
      <c r="D34" s="10">
        <f t="shared" si="1"/>
        <v>0</v>
      </c>
      <c r="E34" s="10"/>
      <c r="F34" s="10"/>
      <c r="G34" s="18"/>
      <c r="H34" s="36">
        <v>4</v>
      </c>
      <c r="I34" s="5">
        <f t="shared" si="0"/>
        <v>40483.270833333336</v>
      </c>
      <c r="J34" s="6" t="s">
        <v>18</v>
      </c>
      <c r="K34" s="3"/>
      <c r="L34" s="3"/>
      <c r="M34" s="3"/>
      <c r="N34" s="3"/>
      <c r="O34" s="3"/>
      <c r="P34" s="3"/>
      <c r="Q34" s="3"/>
      <c r="R34" s="3"/>
    </row>
    <row r="35" spans="1:18" ht="13.5">
      <c r="A35" s="3"/>
      <c r="B35" s="45"/>
      <c r="C35" s="30" t="s">
        <v>48</v>
      </c>
      <c r="D35" s="9">
        <f>+E35+D33</f>
        <v>2476</v>
      </c>
      <c r="E35" s="9">
        <v>10</v>
      </c>
      <c r="F35" s="9">
        <f>E35/$J$2</f>
        <v>2.5</v>
      </c>
      <c r="G35" s="17">
        <f>F35/24</f>
        <v>0.10416666666666667</v>
      </c>
      <c r="H35" s="35"/>
      <c r="I35" s="7">
        <f t="shared" si="0"/>
        <v>40483.375</v>
      </c>
      <c r="J35" s="4" t="s">
        <v>27</v>
      </c>
      <c r="K35" s="3"/>
      <c r="L35" s="3"/>
      <c r="M35" s="3"/>
      <c r="N35" s="3"/>
      <c r="O35" s="3"/>
      <c r="P35" s="3"/>
      <c r="Q35" s="3"/>
      <c r="R35" s="3"/>
    </row>
    <row r="36" spans="1:18" ht="13.5">
      <c r="A36" s="3"/>
      <c r="B36" s="45"/>
      <c r="C36" s="31"/>
      <c r="D36" s="10">
        <f t="shared" si="1"/>
        <v>0</v>
      </c>
      <c r="E36" s="10"/>
      <c r="F36" s="10"/>
      <c r="G36" s="18"/>
      <c r="H36" s="36">
        <v>5</v>
      </c>
      <c r="I36" s="5">
        <f t="shared" si="0"/>
        <v>40488.375</v>
      </c>
      <c r="J36" s="6" t="s">
        <v>18</v>
      </c>
      <c r="K36" s="3"/>
      <c r="L36" s="3"/>
      <c r="M36" s="3"/>
      <c r="N36" s="3"/>
      <c r="O36" s="3"/>
      <c r="P36" s="3"/>
      <c r="Q36" s="3"/>
      <c r="R36" s="3"/>
    </row>
    <row r="37" spans="1:18" ht="25.5">
      <c r="A37" s="3"/>
      <c r="B37" s="45"/>
      <c r="C37" s="30" t="s">
        <v>49</v>
      </c>
      <c r="D37" s="9">
        <f>+E37+D35</f>
        <v>2529</v>
      </c>
      <c r="E37" s="9">
        <v>53</v>
      </c>
      <c r="F37" s="9">
        <f>E37/$J$2</f>
        <v>13.25</v>
      </c>
      <c r="G37" s="17">
        <f>F37/24</f>
        <v>0.5520833333333334</v>
      </c>
      <c r="H37" s="35"/>
      <c r="I37" s="7">
        <f t="shared" si="0"/>
        <v>40488.927083333336</v>
      </c>
      <c r="J37" s="4" t="s">
        <v>27</v>
      </c>
      <c r="K37" s="3"/>
      <c r="L37" s="3"/>
      <c r="M37" s="3"/>
      <c r="N37" s="3"/>
      <c r="O37" s="3"/>
      <c r="P37" s="3"/>
      <c r="Q37" s="3"/>
      <c r="R37" s="3"/>
    </row>
    <row r="38" spans="1:18" ht="13.5">
      <c r="A38" s="3"/>
      <c r="B38" s="45"/>
      <c r="C38" s="31"/>
      <c r="D38" s="10">
        <f t="shared" si="1"/>
        <v>0</v>
      </c>
      <c r="E38" s="10"/>
      <c r="F38" s="10"/>
      <c r="G38" s="18"/>
      <c r="H38" s="36">
        <v>4</v>
      </c>
      <c r="I38" s="5">
        <f t="shared" si="0"/>
        <v>40492.927083333336</v>
      </c>
      <c r="J38" s="6" t="s">
        <v>18</v>
      </c>
      <c r="K38" s="3"/>
      <c r="L38" s="3"/>
      <c r="M38" s="3"/>
      <c r="N38" s="3"/>
      <c r="O38" s="3"/>
      <c r="P38" s="3"/>
      <c r="Q38" s="3"/>
      <c r="R38" s="3"/>
    </row>
    <row r="39" spans="1:18" ht="13.5">
      <c r="A39" s="3"/>
      <c r="B39" s="45"/>
      <c r="C39" s="30" t="s">
        <v>50</v>
      </c>
      <c r="D39" s="9">
        <f>+E39+D37</f>
        <v>2549</v>
      </c>
      <c r="E39" s="9">
        <v>20</v>
      </c>
      <c r="F39" s="9">
        <f>E39/$J$2</f>
        <v>5</v>
      </c>
      <c r="G39" s="17">
        <f>F39/24</f>
        <v>0.20833333333333334</v>
      </c>
      <c r="H39" s="35"/>
      <c r="I39" s="7">
        <f t="shared" si="0"/>
        <v>40493.13541666667</v>
      </c>
      <c r="J39" s="4" t="s">
        <v>27</v>
      </c>
      <c r="K39" s="3"/>
      <c r="L39" s="3"/>
      <c r="M39" s="3"/>
      <c r="N39" s="3"/>
      <c r="O39" s="3"/>
      <c r="P39" s="3"/>
      <c r="Q39" s="3"/>
      <c r="R39" s="3"/>
    </row>
    <row r="40" spans="1:18" ht="13.5">
      <c r="A40" s="3"/>
      <c r="B40" s="45"/>
      <c r="C40" s="31"/>
      <c r="D40" s="10">
        <f t="shared" si="1"/>
        <v>0</v>
      </c>
      <c r="E40" s="10"/>
      <c r="F40" s="10"/>
      <c r="G40" s="18"/>
      <c r="H40" s="37">
        <v>4</v>
      </c>
      <c r="I40" s="5">
        <f t="shared" si="0"/>
        <v>40497.13541666667</v>
      </c>
      <c r="J40" s="6" t="s">
        <v>18</v>
      </c>
      <c r="K40" s="3"/>
      <c r="L40" s="3"/>
      <c r="M40" s="3"/>
      <c r="N40" s="3"/>
      <c r="O40" s="3"/>
      <c r="P40" s="3"/>
      <c r="Q40" s="3"/>
      <c r="R40" s="3"/>
    </row>
    <row r="41" spans="1:18" ht="13.5">
      <c r="A41" s="3"/>
      <c r="B41" s="45"/>
      <c r="C41" s="30" t="s">
        <v>51</v>
      </c>
      <c r="D41" s="9">
        <f>+E41+D39</f>
        <v>2646</v>
      </c>
      <c r="E41" s="9">
        <v>97</v>
      </c>
      <c r="F41" s="9">
        <f>E41/$J$2</f>
        <v>24.25</v>
      </c>
      <c r="G41" s="17">
        <f>F41/24</f>
        <v>1.0104166666666667</v>
      </c>
      <c r="H41" s="38"/>
      <c r="I41" s="7">
        <f t="shared" si="0"/>
        <v>40498.145833333336</v>
      </c>
      <c r="J41" s="4" t="s">
        <v>27</v>
      </c>
      <c r="K41" s="3"/>
      <c r="L41" s="3"/>
      <c r="M41" s="3"/>
      <c r="N41" s="3"/>
      <c r="O41" s="3"/>
      <c r="P41" s="3"/>
      <c r="Q41" s="3"/>
      <c r="R41" s="3"/>
    </row>
    <row r="42" spans="1:18" ht="13.5">
      <c r="A42" s="3"/>
      <c r="B42" s="45"/>
      <c r="C42" s="31"/>
      <c r="D42" s="10">
        <f t="shared" si="1"/>
        <v>0</v>
      </c>
      <c r="E42" s="10"/>
      <c r="F42" s="10"/>
      <c r="G42" s="18"/>
      <c r="H42" s="37">
        <v>2</v>
      </c>
      <c r="I42" s="5">
        <f t="shared" si="0"/>
        <v>40500.145833333336</v>
      </c>
      <c r="J42" s="6" t="s">
        <v>18</v>
      </c>
      <c r="K42" s="3"/>
      <c r="L42" s="3"/>
      <c r="M42" s="3"/>
      <c r="N42" s="3"/>
      <c r="O42" s="3"/>
      <c r="P42" s="3"/>
      <c r="Q42" s="3"/>
      <c r="R42" s="3"/>
    </row>
    <row r="43" spans="1:18" ht="13.5">
      <c r="A43" s="3"/>
      <c r="B43" s="45"/>
      <c r="C43" s="30" t="s">
        <v>52</v>
      </c>
      <c r="D43" s="9">
        <f>+E43+D41</f>
        <v>2672</v>
      </c>
      <c r="E43" s="9">
        <v>26</v>
      </c>
      <c r="F43" s="9">
        <f>E43/$J$2</f>
        <v>6.5</v>
      </c>
      <c r="G43" s="17">
        <f>F43/24</f>
        <v>0.2708333333333333</v>
      </c>
      <c r="H43" s="38"/>
      <c r="I43" s="7">
        <f t="shared" si="0"/>
        <v>40500.41666666667</v>
      </c>
      <c r="J43" s="4" t="s">
        <v>27</v>
      </c>
      <c r="K43" s="3"/>
      <c r="L43" s="3"/>
      <c r="M43" s="3"/>
      <c r="N43" s="3"/>
      <c r="O43" s="3"/>
      <c r="P43" s="3"/>
      <c r="Q43" s="3"/>
      <c r="R43" s="3"/>
    </row>
    <row r="44" spans="1:18" ht="13.5">
      <c r="A44" s="3"/>
      <c r="B44" s="45"/>
      <c r="C44" s="31"/>
      <c r="D44" s="10">
        <f t="shared" si="1"/>
        <v>0</v>
      </c>
      <c r="E44" s="10"/>
      <c r="F44" s="10"/>
      <c r="G44" s="18"/>
      <c r="H44" s="37">
        <v>2</v>
      </c>
      <c r="I44" s="5">
        <f t="shared" si="0"/>
        <v>40502.41666666667</v>
      </c>
      <c r="J44" s="6" t="s">
        <v>18</v>
      </c>
      <c r="K44" s="3"/>
      <c r="L44" s="3"/>
      <c r="M44" s="3"/>
      <c r="N44" s="3"/>
      <c r="O44" s="3"/>
      <c r="P44" s="3"/>
      <c r="Q44" s="3"/>
      <c r="R44" s="3"/>
    </row>
    <row r="45" spans="1:18" ht="25.5">
      <c r="A45" s="3"/>
      <c r="B45" s="45"/>
      <c r="C45" s="30" t="s">
        <v>53</v>
      </c>
      <c r="D45" s="9">
        <f>+E45+D43</f>
        <v>2704</v>
      </c>
      <c r="E45" s="9">
        <v>32</v>
      </c>
      <c r="F45" s="9">
        <f>E45/$J$2</f>
        <v>8</v>
      </c>
      <c r="G45" s="17">
        <f>F45/24</f>
        <v>0.3333333333333333</v>
      </c>
      <c r="H45" s="38"/>
      <c r="I45" s="7">
        <f t="shared" si="0"/>
        <v>40502.75000000001</v>
      </c>
      <c r="J45" s="4" t="s">
        <v>27</v>
      </c>
      <c r="K45" s="3"/>
      <c r="L45" s="3"/>
      <c r="M45" s="3"/>
      <c r="N45" s="3"/>
      <c r="O45" s="3"/>
      <c r="P45" s="3"/>
      <c r="Q45" s="3"/>
      <c r="R45" s="3"/>
    </row>
    <row r="46" spans="1:18" ht="13.5">
      <c r="A46" s="3"/>
      <c r="B46" s="45"/>
      <c r="C46" s="31"/>
      <c r="D46" s="10">
        <f t="shared" si="1"/>
        <v>0</v>
      </c>
      <c r="E46" s="10"/>
      <c r="F46" s="10"/>
      <c r="G46" s="18"/>
      <c r="H46" s="37">
        <v>2</v>
      </c>
      <c r="I46" s="5">
        <f t="shared" si="0"/>
        <v>40504.75000000001</v>
      </c>
      <c r="J46" s="6" t="s">
        <v>18</v>
      </c>
      <c r="K46" s="3"/>
      <c r="L46" s="3"/>
      <c r="M46" s="3"/>
      <c r="N46" s="3"/>
      <c r="O46" s="3"/>
      <c r="P46" s="3"/>
      <c r="Q46" s="3"/>
      <c r="R46" s="3"/>
    </row>
    <row r="47" spans="1:18" ht="25.5">
      <c r="A47" s="3"/>
      <c r="B47" s="46" t="s">
        <v>54</v>
      </c>
      <c r="C47" s="30" t="s">
        <v>4</v>
      </c>
      <c r="D47" s="40">
        <f>+E47+D45</f>
        <v>4919</v>
      </c>
      <c r="E47" s="40">
        <v>2215</v>
      </c>
      <c r="F47" s="40">
        <f>E47/$J$2</f>
        <v>553.75</v>
      </c>
      <c r="G47" s="41">
        <f>F47/24</f>
        <v>23.072916666666668</v>
      </c>
      <c r="H47" s="42"/>
      <c r="I47" s="43">
        <f t="shared" si="0"/>
        <v>40527.82291666667</v>
      </c>
      <c r="J47" s="44" t="s">
        <v>27</v>
      </c>
      <c r="K47" s="3"/>
      <c r="L47" s="3"/>
      <c r="M47" s="3"/>
      <c r="N47" s="3"/>
      <c r="O47" s="3"/>
      <c r="P47" s="3"/>
      <c r="Q47" s="3"/>
      <c r="R47" s="3"/>
    </row>
    <row r="48" spans="1:18" ht="13.5">
      <c r="A48" s="3"/>
      <c r="B48" s="46"/>
      <c r="C48" s="31"/>
      <c r="D48" s="10">
        <f t="shared" si="1"/>
        <v>0</v>
      </c>
      <c r="E48" s="10"/>
      <c r="F48" s="10"/>
      <c r="G48" s="18"/>
      <c r="H48" s="37">
        <v>15</v>
      </c>
      <c r="I48" s="5">
        <f t="shared" si="0"/>
        <v>40542.82291666667</v>
      </c>
      <c r="J48" s="6" t="s">
        <v>18</v>
      </c>
      <c r="K48" s="3"/>
      <c r="L48" s="3"/>
      <c r="M48" s="3"/>
      <c r="N48" s="3"/>
      <c r="O48" s="3"/>
      <c r="P48" s="3"/>
      <c r="Q48" s="3"/>
      <c r="R48" s="3"/>
    </row>
    <row r="49" spans="1:18" ht="38.25">
      <c r="A49" s="3"/>
      <c r="B49" s="46"/>
      <c r="C49" s="30" t="s">
        <v>5</v>
      </c>
      <c r="D49" s="9">
        <f>+E49+D47</f>
        <v>5039</v>
      </c>
      <c r="E49" s="9">
        <v>120</v>
      </c>
      <c r="F49" s="9">
        <f>E49/$J$2</f>
        <v>30</v>
      </c>
      <c r="G49" s="17">
        <f>F49/24</f>
        <v>1.25</v>
      </c>
      <c r="H49" s="38"/>
      <c r="I49" s="7">
        <f t="shared" si="0"/>
        <v>40544.07291666667</v>
      </c>
      <c r="J49" s="4" t="s">
        <v>27</v>
      </c>
      <c r="K49" s="3"/>
      <c r="L49" s="3"/>
      <c r="M49" s="3"/>
      <c r="N49" s="3"/>
      <c r="O49" s="3"/>
      <c r="P49" s="3"/>
      <c r="Q49" s="3"/>
      <c r="R49" s="3"/>
    </row>
    <row r="50" spans="1:18" ht="13.5">
      <c r="A50" s="3"/>
      <c r="B50" s="46"/>
      <c r="C50" s="31"/>
      <c r="D50" s="10">
        <f t="shared" si="1"/>
        <v>0</v>
      </c>
      <c r="E50" s="10"/>
      <c r="F50" s="10"/>
      <c r="G50" s="18"/>
      <c r="H50" s="37">
        <v>12</v>
      </c>
      <c r="I50" s="5">
        <f t="shared" si="0"/>
        <v>40556.07291666667</v>
      </c>
      <c r="J50" s="6" t="s">
        <v>18</v>
      </c>
      <c r="K50" s="3"/>
      <c r="L50" s="3"/>
      <c r="M50" s="3"/>
      <c r="N50" s="3"/>
      <c r="O50" s="3"/>
      <c r="P50" s="3"/>
      <c r="Q50" s="3"/>
      <c r="R50" s="3"/>
    </row>
    <row r="51" spans="1:18" ht="38.25">
      <c r="A51" s="3"/>
      <c r="B51" s="53" t="s">
        <v>55</v>
      </c>
      <c r="C51" s="30" t="s">
        <v>6</v>
      </c>
      <c r="D51" s="9">
        <f>+E51+D49</f>
        <v>5164</v>
      </c>
      <c r="E51" s="9">
        <v>125</v>
      </c>
      <c r="F51" s="9">
        <f>E51/$J$2</f>
        <v>31.25</v>
      </c>
      <c r="G51" s="17">
        <f>F51/24</f>
        <v>1.3020833333333333</v>
      </c>
      <c r="H51" s="38"/>
      <c r="I51" s="7">
        <f t="shared" si="0"/>
        <v>40557.37500000001</v>
      </c>
      <c r="J51" s="4" t="s">
        <v>27</v>
      </c>
      <c r="K51" s="3"/>
      <c r="L51" s="3"/>
      <c r="M51" s="3"/>
      <c r="N51" s="3"/>
      <c r="O51" s="3"/>
      <c r="P51" s="3"/>
      <c r="Q51" s="3"/>
      <c r="R51" s="3"/>
    </row>
    <row r="52" spans="1:10" ht="13.5">
      <c r="A52" s="3"/>
      <c r="B52" s="54"/>
      <c r="C52" s="31"/>
      <c r="D52" s="10">
        <f t="shared" si="1"/>
        <v>0</v>
      </c>
      <c r="E52" s="10"/>
      <c r="F52" s="10"/>
      <c r="G52" s="18"/>
      <c r="H52" s="37">
        <v>7</v>
      </c>
      <c r="I52" s="5">
        <f t="shared" si="0"/>
        <v>40564.37500000001</v>
      </c>
      <c r="J52" s="6" t="s">
        <v>18</v>
      </c>
    </row>
    <row r="53" spans="1:10" ht="25.5">
      <c r="A53" s="3"/>
      <c r="B53" s="46" t="s">
        <v>14</v>
      </c>
      <c r="C53" s="30" t="s">
        <v>7</v>
      </c>
      <c r="D53" s="9">
        <f>+E53+D51</f>
        <v>5404</v>
      </c>
      <c r="E53" s="9">
        <v>240</v>
      </c>
      <c r="F53" s="9">
        <f>E53/$J$2</f>
        <v>60</v>
      </c>
      <c r="G53" s="17">
        <f>F53/24</f>
        <v>2.5</v>
      </c>
      <c r="H53" s="38"/>
      <c r="I53" s="7">
        <f t="shared" si="0"/>
        <v>40566.87500000001</v>
      </c>
      <c r="J53" s="4" t="s">
        <v>27</v>
      </c>
    </row>
    <row r="54" spans="1:10" ht="13.5">
      <c r="A54" s="3"/>
      <c r="B54" s="46"/>
      <c r="C54" s="31"/>
      <c r="D54" s="10">
        <f t="shared" si="1"/>
        <v>0</v>
      </c>
      <c r="E54" s="10"/>
      <c r="F54" s="10"/>
      <c r="G54" s="18"/>
      <c r="H54" s="37">
        <v>10</v>
      </c>
      <c r="I54" s="5">
        <f t="shared" si="0"/>
        <v>40576.87500000001</v>
      </c>
      <c r="J54" s="6" t="s">
        <v>18</v>
      </c>
    </row>
    <row r="55" spans="1:10" ht="13.5">
      <c r="A55" s="3"/>
      <c r="B55" s="46" t="s">
        <v>15</v>
      </c>
      <c r="C55" s="30" t="s">
        <v>56</v>
      </c>
      <c r="D55" s="9">
        <f>+E55+D53</f>
        <v>5529</v>
      </c>
      <c r="E55" s="9">
        <v>125</v>
      </c>
      <c r="F55" s="9">
        <f>E55/$J$2</f>
        <v>31.25</v>
      </c>
      <c r="G55" s="17">
        <f>F55/24</f>
        <v>1.3020833333333333</v>
      </c>
      <c r="H55" s="38"/>
      <c r="I55" s="7">
        <f t="shared" si="0"/>
        <v>40578.17708333334</v>
      </c>
      <c r="J55" s="4" t="s">
        <v>27</v>
      </c>
    </row>
    <row r="56" spans="1:10" ht="13.5">
      <c r="A56" s="3"/>
      <c r="B56" s="46"/>
      <c r="C56" s="31"/>
      <c r="D56" s="10">
        <f t="shared" si="1"/>
        <v>0</v>
      </c>
      <c r="E56" s="10"/>
      <c r="F56" s="10"/>
      <c r="G56" s="18"/>
      <c r="H56" s="37">
        <v>7</v>
      </c>
      <c r="I56" s="5">
        <f t="shared" si="0"/>
        <v>40585.17708333334</v>
      </c>
      <c r="J56" s="6" t="s">
        <v>18</v>
      </c>
    </row>
    <row r="57" spans="1:10" ht="13.5">
      <c r="A57" s="3"/>
      <c r="B57" s="46" t="s">
        <v>20</v>
      </c>
      <c r="C57" s="30" t="s">
        <v>57</v>
      </c>
      <c r="D57" s="9">
        <f>+E57+D55</f>
        <v>5632</v>
      </c>
      <c r="E57" s="9">
        <v>103</v>
      </c>
      <c r="F57" s="9">
        <f>E57/$J$2</f>
        <v>25.75</v>
      </c>
      <c r="G57" s="17">
        <f>F57/24</f>
        <v>1.0729166666666667</v>
      </c>
      <c r="H57" s="38"/>
      <c r="I57" s="7">
        <f t="shared" si="0"/>
        <v>40586.25000000001</v>
      </c>
      <c r="J57" s="4" t="s">
        <v>27</v>
      </c>
    </row>
    <row r="58" spans="1:10" ht="13.5">
      <c r="A58" s="3"/>
      <c r="B58" s="46"/>
      <c r="C58" s="31"/>
      <c r="D58" s="10">
        <f t="shared" si="1"/>
        <v>0</v>
      </c>
      <c r="E58" s="10"/>
      <c r="F58" s="10"/>
      <c r="G58" s="18"/>
      <c r="H58" s="37">
        <v>7</v>
      </c>
      <c r="I58" s="5">
        <f t="shared" si="0"/>
        <v>40593.25000000001</v>
      </c>
      <c r="J58" s="6" t="s">
        <v>18</v>
      </c>
    </row>
    <row r="59" spans="1:10" ht="13.5">
      <c r="A59" s="3"/>
      <c r="B59" s="46" t="s">
        <v>58</v>
      </c>
      <c r="C59" s="30" t="s">
        <v>59</v>
      </c>
      <c r="D59" s="9">
        <f>+E59+D57</f>
        <v>5715</v>
      </c>
      <c r="E59" s="9">
        <v>83</v>
      </c>
      <c r="F59" s="9">
        <f>E59/$J$2</f>
        <v>20.75</v>
      </c>
      <c r="G59" s="17">
        <f>F59/24</f>
        <v>0.8645833333333334</v>
      </c>
      <c r="H59" s="38"/>
      <c r="I59" s="7">
        <f t="shared" si="0"/>
        <v>40594.11458333334</v>
      </c>
      <c r="J59" s="4" t="s">
        <v>27</v>
      </c>
    </row>
    <row r="60" spans="1:10" ht="13.5">
      <c r="A60" s="3"/>
      <c r="B60" s="46"/>
      <c r="C60" s="32"/>
      <c r="D60" s="10">
        <f t="shared" si="1"/>
        <v>0</v>
      </c>
      <c r="E60" s="24"/>
      <c r="F60" s="10"/>
      <c r="G60" s="18"/>
      <c r="H60" s="39">
        <v>4</v>
      </c>
      <c r="I60" s="5">
        <f t="shared" si="0"/>
        <v>40598.11458333334</v>
      </c>
      <c r="J60" s="6" t="s">
        <v>18</v>
      </c>
    </row>
    <row r="61" spans="1:10" ht="25.5">
      <c r="A61" s="3"/>
      <c r="B61" s="46" t="s">
        <v>14</v>
      </c>
      <c r="C61" s="30" t="s">
        <v>8</v>
      </c>
      <c r="D61" s="9">
        <f>+E61+D59</f>
        <v>5792</v>
      </c>
      <c r="E61" s="9">
        <v>77</v>
      </c>
      <c r="F61" s="9">
        <f>E61/$J$2</f>
        <v>19.25</v>
      </c>
      <c r="G61" s="17">
        <f>F61/24</f>
        <v>0.8020833333333334</v>
      </c>
      <c r="H61" s="38"/>
      <c r="I61" s="7">
        <f t="shared" si="0"/>
        <v>40598.91666666668</v>
      </c>
      <c r="J61" s="4" t="s">
        <v>27</v>
      </c>
    </row>
    <row r="62" spans="1:10" ht="13.5">
      <c r="A62" s="3"/>
      <c r="B62" s="46"/>
      <c r="C62" s="31"/>
      <c r="D62" s="10">
        <f t="shared" si="1"/>
        <v>0</v>
      </c>
      <c r="E62" s="10"/>
      <c r="F62" s="10"/>
      <c r="G62" s="18"/>
      <c r="H62" s="37">
        <v>4</v>
      </c>
      <c r="I62" s="5">
        <f t="shared" si="0"/>
        <v>40602.91666666668</v>
      </c>
      <c r="J62" s="6" t="s">
        <v>18</v>
      </c>
    </row>
    <row r="63" spans="1:10" ht="13.5">
      <c r="A63" s="3"/>
      <c r="B63" s="46" t="s">
        <v>54</v>
      </c>
      <c r="C63" s="30" t="s">
        <v>60</v>
      </c>
      <c r="D63" s="9">
        <f>+E63+D61</f>
        <v>5875</v>
      </c>
      <c r="E63" s="9">
        <v>83</v>
      </c>
      <c r="F63" s="9">
        <f>E63/$J$2</f>
        <v>20.75</v>
      </c>
      <c r="G63" s="17">
        <f>F63/24</f>
        <v>0.8645833333333334</v>
      </c>
      <c r="H63" s="38"/>
      <c r="I63" s="7">
        <f t="shared" si="0"/>
        <v>40603.781250000015</v>
      </c>
      <c r="J63" s="4" t="s">
        <v>27</v>
      </c>
    </row>
    <row r="64" spans="1:10" ht="13.5">
      <c r="A64" s="3"/>
      <c r="B64" s="46"/>
      <c r="C64" s="31"/>
      <c r="D64" s="10">
        <f t="shared" si="1"/>
        <v>0</v>
      </c>
      <c r="E64" s="10"/>
      <c r="F64" s="10"/>
      <c r="G64" s="18"/>
      <c r="H64" s="37">
        <v>3</v>
      </c>
      <c r="I64" s="5">
        <f t="shared" si="0"/>
        <v>40606.781250000015</v>
      </c>
      <c r="J64" s="6" t="s">
        <v>18</v>
      </c>
    </row>
    <row r="65" spans="1:10" ht="13.5">
      <c r="A65" s="3"/>
      <c r="B65" s="46" t="s">
        <v>61</v>
      </c>
      <c r="C65" s="30" t="s">
        <v>62</v>
      </c>
      <c r="D65" s="9">
        <f>+E65+D63</f>
        <v>5954</v>
      </c>
      <c r="E65" s="9">
        <v>79</v>
      </c>
      <c r="F65" s="9">
        <f>E65/$J$2</f>
        <v>19.75</v>
      </c>
      <c r="G65" s="17">
        <f>F65/24</f>
        <v>0.8229166666666666</v>
      </c>
      <c r="H65" s="38"/>
      <c r="I65" s="7">
        <f t="shared" si="0"/>
        <v>40607.60416666668</v>
      </c>
      <c r="J65" s="4" t="s">
        <v>27</v>
      </c>
    </row>
    <row r="66" spans="1:10" ht="13.5">
      <c r="A66" s="3"/>
      <c r="B66" s="46"/>
      <c r="C66" s="31"/>
      <c r="D66" s="10">
        <f t="shared" si="1"/>
        <v>0</v>
      </c>
      <c r="E66" s="10"/>
      <c r="F66" s="10"/>
      <c r="G66" s="18"/>
      <c r="H66" s="37">
        <v>3</v>
      </c>
      <c r="I66" s="5">
        <f t="shared" si="0"/>
        <v>40610.60416666668</v>
      </c>
      <c r="J66" s="6" t="s">
        <v>18</v>
      </c>
    </row>
    <row r="67" spans="1:10" ht="13.5">
      <c r="A67" s="3"/>
      <c r="B67" s="46" t="s">
        <v>55</v>
      </c>
      <c r="C67" s="30" t="s">
        <v>63</v>
      </c>
      <c r="D67" s="9">
        <f>+E67+D65</f>
        <v>6001</v>
      </c>
      <c r="E67" s="9">
        <v>47</v>
      </c>
      <c r="F67" s="9">
        <f>E67/$J$2</f>
        <v>11.75</v>
      </c>
      <c r="G67" s="17">
        <f>F67/24</f>
        <v>0.4895833333333333</v>
      </c>
      <c r="H67" s="38"/>
      <c r="I67" s="7">
        <f t="shared" si="0"/>
        <v>40611.093750000015</v>
      </c>
      <c r="J67" s="4" t="s">
        <v>27</v>
      </c>
    </row>
    <row r="68" spans="1:10" ht="13.5">
      <c r="A68" s="3"/>
      <c r="B68" s="46"/>
      <c r="C68" s="31"/>
      <c r="D68" s="10">
        <f t="shared" si="1"/>
        <v>0</v>
      </c>
      <c r="E68" s="10"/>
      <c r="F68" s="10"/>
      <c r="G68" s="18"/>
      <c r="H68" s="37">
        <v>6</v>
      </c>
      <c r="I68" s="5">
        <f t="shared" si="0"/>
        <v>40617.093750000015</v>
      </c>
      <c r="J68" s="6" t="s">
        <v>18</v>
      </c>
    </row>
    <row r="69" spans="1:10" ht="25.5">
      <c r="A69" s="3"/>
      <c r="B69" s="46" t="s">
        <v>64</v>
      </c>
      <c r="C69" s="30" t="s">
        <v>9</v>
      </c>
      <c r="D69" s="9">
        <f>+E69+D67</f>
        <v>6053</v>
      </c>
      <c r="E69" s="9">
        <v>52</v>
      </c>
      <c r="F69" s="9">
        <f>E69/$J$2</f>
        <v>13</v>
      </c>
      <c r="G69" s="17">
        <f>F69/24</f>
        <v>0.5416666666666666</v>
      </c>
      <c r="H69" s="38"/>
      <c r="I69" s="7">
        <f t="shared" si="0"/>
        <v>40617.63541666668</v>
      </c>
      <c r="J69" s="4" t="s">
        <v>27</v>
      </c>
    </row>
    <row r="70" spans="1:10" ht="13.5">
      <c r="A70" s="3"/>
      <c r="B70" s="46"/>
      <c r="C70" s="31"/>
      <c r="D70" s="10">
        <f t="shared" si="1"/>
        <v>0</v>
      </c>
      <c r="E70" s="10"/>
      <c r="F70" s="10"/>
      <c r="G70" s="18"/>
      <c r="H70" s="37">
        <v>6</v>
      </c>
      <c r="I70" s="5">
        <f t="shared" si="0"/>
        <v>40623.63541666668</v>
      </c>
      <c r="J70" s="6" t="s">
        <v>18</v>
      </c>
    </row>
    <row r="71" spans="1:10" ht="13.5">
      <c r="A71" s="3"/>
      <c r="B71" s="46" t="s">
        <v>16</v>
      </c>
      <c r="C71" s="30" t="s">
        <v>65</v>
      </c>
      <c r="D71" s="9">
        <f>+E71+D69</f>
        <v>6147</v>
      </c>
      <c r="E71" s="9">
        <v>94</v>
      </c>
      <c r="F71" s="9">
        <f>E71/$J$2</f>
        <v>23.5</v>
      </c>
      <c r="G71" s="17">
        <f>F71/24</f>
        <v>0.9791666666666666</v>
      </c>
      <c r="H71" s="38"/>
      <c r="I71" s="7">
        <f t="shared" si="0"/>
        <v>40624.61458333334</v>
      </c>
      <c r="J71" s="4" t="s">
        <v>27</v>
      </c>
    </row>
    <row r="72" spans="1:10" ht="13.5">
      <c r="A72" s="3"/>
      <c r="B72" s="46"/>
      <c r="C72" s="31"/>
      <c r="D72" s="10">
        <f t="shared" si="1"/>
        <v>0</v>
      </c>
      <c r="E72" s="10"/>
      <c r="F72" s="10"/>
      <c r="G72" s="18"/>
      <c r="H72" s="37">
        <v>6</v>
      </c>
      <c r="I72" s="5">
        <f t="shared" si="0"/>
        <v>40630.61458333334</v>
      </c>
      <c r="J72" s="6" t="s">
        <v>18</v>
      </c>
    </row>
    <row r="73" spans="1:10" ht="63.75">
      <c r="A73" s="3"/>
      <c r="B73" s="46" t="s">
        <v>66</v>
      </c>
      <c r="C73" s="30" t="s">
        <v>10</v>
      </c>
      <c r="D73" s="9">
        <f>+E73+D71</f>
        <v>6289</v>
      </c>
      <c r="E73" s="9">
        <v>142</v>
      </c>
      <c r="F73" s="9">
        <f>E73/$J$2</f>
        <v>35.5</v>
      </c>
      <c r="G73" s="17">
        <f>F73/24</f>
        <v>1.4791666666666667</v>
      </c>
      <c r="H73" s="38"/>
      <c r="I73" s="7">
        <f aca="true" t="shared" si="2" ref="I73:I84">+I72+G73+H73</f>
        <v>40632.09375000001</v>
      </c>
      <c r="J73" s="4" t="s">
        <v>27</v>
      </c>
    </row>
    <row r="74" spans="1:10" ht="13.5">
      <c r="A74" s="3"/>
      <c r="B74" s="46"/>
      <c r="C74" s="31"/>
      <c r="D74" s="10">
        <f aca="true" t="shared" si="3" ref="D74:D84">+C74/$J$1</f>
        <v>0</v>
      </c>
      <c r="E74" s="10"/>
      <c r="F74" s="10"/>
      <c r="G74" s="18"/>
      <c r="H74" s="37">
        <v>5</v>
      </c>
      <c r="I74" s="5">
        <f t="shared" si="2"/>
        <v>40637.09375000001</v>
      </c>
      <c r="J74" s="6" t="s">
        <v>18</v>
      </c>
    </row>
    <row r="75" spans="1:10" ht="13.5">
      <c r="A75" s="3"/>
      <c r="B75" s="46" t="s">
        <v>33</v>
      </c>
      <c r="C75" s="30" t="s">
        <v>67</v>
      </c>
      <c r="D75" s="40">
        <f>+E75+D73</f>
        <v>8940</v>
      </c>
      <c r="E75" s="40">
        <v>2651</v>
      </c>
      <c r="F75" s="40">
        <f aca="true" t="shared" si="4" ref="F75:F83">E75/$J$2</f>
        <v>662.75</v>
      </c>
      <c r="G75" s="41">
        <f aca="true" t="shared" si="5" ref="G75:G83">F75/24</f>
        <v>27.614583333333332</v>
      </c>
      <c r="H75" s="42"/>
      <c r="I75" s="43">
        <f t="shared" si="2"/>
        <v>40664.70833333334</v>
      </c>
      <c r="J75" s="44" t="s">
        <v>27</v>
      </c>
    </row>
    <row r="76" spans="1:10" ht="13.5">
      <c r="A76" s="3"/>
      <c r="B76" s="46"/>
      <c r="C76" s="31"/>
      <c r="D76" s="10">
        <f t="shared" si="3"/>
        <v>0</v>
      </c>
      <c r="E76" s="10"/>
      <c r="F76" s="10"/>
      <c r="G76" s="18"/>
      <c r="H76" s="37">
        <v>6</v>
      </c>
      <c r="I76" s="5">
        <f t="shared" si="2"/>
        <v>40670.70833333334</v>
      </c>
      <c r="J76" s="6" t="s">
        <v>18</v>
      </c>
    </row>
    <row r="77" spans="1:10" ht="13.5">
      <c r="A77" s="3"/>
      <c r="B77" s="46"/>
      <c r="C77" s="30" t="s">
        <v>68</v>
      </c>
      <c r="D77" s="9">
        <f>+E77+D75</f>
        <v>9078</v>
      </c>
      <c r="E77" s="9">
        <v>138</v>
      </c>
      <c r="F77" s="9">
        <f>E77/$J$2</f>
        <v>34.5</v>
      </c>
      <c r="G77" s="17">
        <f>F77/24</f>
        <v>1.4375</v>
      </c>
      <c r="H77" s="38"/>
      <c r="I77" s="7">
        <f t="shared" si="2"/>
        <v>40672.14583333334</v>
      </c>
      <c r="J77" s="4" t="s">
        <v>27</v>
      </c>
    </row>
    <row r="78" spans="1:10" ht="13.5">
      <c r="A78" s="3"/>
      <c r="B78" s="46"/>
      <c r="C78" s="31"/>
      <c r="D78" s="10">
        <f t="shared" si="3"/>
        <v>0</v>
      </c>
      <c r="E78" s="10"/>
      <c r="F78" s="10"/>
      <c r="G78" s="18"/>
      <c r="H78" s="37">
        <v>6</v>
      </c>
      <c r="I78" s="5"/>
      <c r="J78" s="6"/>
    </row>
    <row r="79" spans="1:10" ht="13.5">
      <c r="A79" s="3"/>
      <c r="B79" s="46" t="s">
        <v>36</v>
      </c>
      <c r="C79" s="30" t="s">
        <v>19</v>
      </c>
      <c r="D79" s="9">
        <f>+E79+D77</f>
        <v>10171.412526997841</v>
      </c>
      <c r="E79" s="9">
        <v>1093.4125269978413</v>
      </c>
      <c r="F79" s="9">
        <f t="shared" si="4"/>
        <v>273.3531317494603</v>
      </c>
      <c r="G79" s="17">
        <f t="shared" si="5"/>
        <v>11.38971382289418</v>
      </c>
      <c r="H79" s="35"/>
      <c r="I79" s="7">
        <f>+I77+G79+H79</f>
        <v>40683.535547156236</v>
      </c>
      <c r="J79" s="4" t="s">
        <v>27</v>
      </c>
    </row>
    <row r="80" spans="1:10" ht="13.5">
      <c r="A80" s="3"/>
      <c r="B80" s="46"/>
      <c r="C80" s="31"/>
      <c r="D80" s="10">
        <f t="shared" si="3"/>
        <v>0</v>
      </c>
      <c r="E80" s="10"/>
      <c r="F80" s="10"/>
      <c r="G80" s="18"/>
      <c r="H80" s="36">
        <v>5</v>
      </c>
      <c r="I80" s="5">
        <f t="shared" si="2"/>
        <v>40688.535547156236</v>
      </c>
      <c r="J80" s="6" t="s">
        <v>18</v>
      </c>
    </row>
    <row r="81" spans="1:10" ht="13.5">
      <c r="A81" s="3"/>
      <c r="B81" s="46"/>
      <c r="C81" s="30" t="s">
        <v>34</v>
      </c>
      <c r="D81" s="9">
        <f>+E81+D79</f>
        <v>10601.218142548596</v>
      </c>
      <c r="E81" s="9">
        <v>429.80561555075474</v>
      </c>
      <c r="F81" s="9">
        <f t="shared" si="4"/>
        <v>107.45140388768868</v>
      </c>
      <c r="G81" s="17">
        <f t="shared" si="5"/>
        <v>4.4771418286536955</v>
      </c>
      <c r="H81" s="35"/>
      <c r="I81" s="7">
        <f t="shared" si="2"/>
        <v>40693.01268898489</v>
      </c>
      <c r="J81" s="4" t="s">
        <v>27</v>
      </c>
    </row>
    <row r="82" spans="1:10" ht="13.5">
      <c r="A82" s="3"/>
      <c r="B82" s="46"/>
      <c r="C82" s="31"/>
      <c r="D82" s="10">
        <f t="shared" si="3"/>
        <v>0</v>
      </c>
      <c r="E82" s="10"/>
      <c r="F82" s="10"/>
      <c r="G82" s="18"/>
      <c r="H82" s="36">
        <v>10</v>
      </c>
      <c r="I82" s="5">
        <f t="shared" si="2"/>
        <v>40703.01268898489</v>
      </c>
      <c r="J82" s="6" t="s">
        <v>18</v>
      </c>
    </row>
    <row r="83" spans="1:10" ht="13.5">
      <c r="A83" s="3"/>
      <c r="B83" s="46" t="s">
        <v>17</v>
      </c>
      <c r="C83" s="30" t="s">
        <v>35</v>
      </c>
      <c r="D83" s="9">
        <f>+E83+D81</f>
        <v>10984.58747300216</v>
      </c>
      <c r="E83" s="9">
        <v>383.36933045356454</v>
      </c>
      <c r="F83" s="9">
        <f t="shared" si="4"/>
        <v>95.84233261339114</v>
      </c>
      <c r="G83" s="17">
        <f t="shared" si="5"/>
        <v>3.993430525557964</v>
      </c>
      <c r="H83" s="35"/>
      <c r="I83" s="7">
        <f t="shared" si="2"/>
        <v>40707.00611951045</v>
      </c>
      <c r="J83" s="4" t="s">
        <v>27</v>
      </c>
    </row>
    <row r="84" spans="1:10" ht="14.25" thickBot="1">
      <c r="A84" s="3"/>
      <c r="B84" s="55"/>
      <c r="C84" s="31"/>
      <c r="D84" s="10">
        <f t="shared" si="3"/>
        <v>0</v>
      </c>
      <c r="E84" s="10"/>
      <c r="F84" s="10"/>
      <c r="G84" s="18"/>
      <c r="H84" s="37"/>
      <c r="I84" s="5">
        <f t="shared" si="2"/>
        <v>40707.00611951045</v>
      </c>
      <c r="J84" s="6" t="s">
        <v>18</v>
      </c>
    </row>
    <row r="85" ht="13.5" thickBot="1">
      <c r="A85" s="3"/>
    </row>
    <row r="86" spans="1:10" ht="15.75" thickBot="1">
      <c r="A86" s="3"/>
      <c r="B86" s="1" t="s">
        <v>30</v>
      </c>
      <c r="C86" s="20"/>
      <c r="D86" s="20"/>
      <c r="E86" s="20"/>
      <c r="F86" s="21">
        <f>SUM(F6:F77)</f>
        <v>2269.5</v>
      </c>
      <c r="G86" s="22">
        <f>F86/24</f>
        <v>94.5625</v>
      </c>
      <c r="H86" s="22">
        <f>SUM(H6:H77)</f>
        <v>151</v>
      </c>
      <c r="I86" s="20"/>
      <c r="J86" s="23"/>
    </row>
    <row r="87" spans="1:10" ht="12.75">
      <c r="A87" s="3"/>
      <c r="E87" s="3"/>
      <c r="F87" s="3"/>
      <c r="G87" s="19">
        <f>G86/(G86+H86)</f>
        <v>0.38508526342580807</v>
      </c>
      <c r="H87" s="19">
        <f>H86/(G86+H86)</f>
        <v>0.6149147365741919</v>
      </c>
      <c r="I87" s="3"/>
      <c r="J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</sheetData>
  <sheetProtection/>
  <mergeCells count="22">
    <mergeCell ref="B79:B82"/>
    <mergeCell ref="B83:B84"/>
    <mergeCell ref="C1:I2"/>
    <mergeCell ref="B69:B70"/>
    <mergeCell ref="B71:B72"/>
    <mergeCell ref="B73:B74"/>
    <mergeCell ref="B75:B78"/>
    <mergeCell ref="B61:B62"/>
    <mergeCell ref="B63:B64"/>
    <mergeCell ref="B65:B66"/>
    <mergeCell ref="B51:B52"/>
    <mergeCell ref="B67:B68"/>
    <mergeCell ref="B53:B54"/>
    <mergeCell ref="B55:B56"/>
    <mergeCell ref="B57:B58"/>
    <mergeCell ref="B59:B60"/>
    <mergeCell ref="B33:B46"/>
    <mergeCell ref="B47:B50"/>
    <mergeCell ref="B7:B14"/>
    <mergeCell ref="B15:B22"/>
    <mergeCell ref="B23:B26"/>
    <mergeCell ref="B27:B32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GOSSART Remi</dc:creator>
  <cp:keywords/>
  <dc:description/>
  <cp:lastModifiedBy>KNAUF</cp:lastModifiedBy>
  <cp:lastPrinted>2010-03-09T16:02:34Z</cp:lastPrinted>
  <dcterms:created xsi:type="dcterms:W3CDTF">1996-10-14T23:33:28Z</dcterms:created>
  <dcterms:modified xsi:type="dcterms:W3CDTF">2013-06-20T13:23:06Z</dcterms:modified>
  <cp:category/>
  <cp:version/>
  <cp:contentType/>
  <cp:contentStatus/>
</cp:coreProperties>
</file>