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k/Downloads/"/>
    </mc:Choice>
  </mc:AlternateContent>
  <xr:revisionPtr revIDLastSave="0" documentId="8_{CF5E329A-D566-A34B-B376-05438CA04802}" xr6:coauthVersionLast="45" xr6:coauthVersionMax="45" xr10:uidLastSave="{00000000-0000-0000-0000-000000000000}"/>
  <bookViews>
    <workbookView xWindow="0" yWindow="460" windowWidth="23600" windowHeight="10560" xr2:uid="{D7E0A492-0F03-4877-AEF7-27FA69285C03}"/>
  </bookViews>
  <sheets>
    <sheet name="Toulon - Lori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6" i="1"/>
  <c r="I14" i="1"/>
  <c r="I12" i="1"/>
  <c r="I10" i="1"/>
  <c r="I8" i="1"/>
  <c r="I6" i="1"/>
  <c r="I4" i="1"/>
  <c r="H18" i="1"/>
  <c r="H16" i="1"/>
  <c r="H14" i="1"/>
  <c r="H12" i="1"/>
  <c r="H10" i="1"/>
  <c r="H8" i="1"/>
  <c r="H6" i="1"/>
  <c r="J5" i="1"/>
  <c r="J6" i="1"/>
  <c r="J7" i="1"/>
  <c r="J8" i="1"/>
  <c r="J10" i="1"/>
  <c r="J11" i="1"/>
  <c r="J12" i="1"/>
  <c r="J13" i="1"/>
  <c r="J14" i="1"/>
  <c r="J15" i="1"/>
  <c r="J16" i="1"/>
  <c r="J17" i="1"/>
  <c r="J18" i="1"/>
  <c r="J4" i="1"/>
  <c r="H4" i="1"/>
  <c r="I5" i="1"/>
  <c r="I7" i="1"/>
  <c r="I9" i="1"/>
  <c r="I11" i="1"/>
  <c r="I13" i="1"/>
  <c r="I15" i="1"/>
  <c r="I17" i="1"/>
  <c r="J9" i="1" l="1"/>
  <c r="A18" i="1"/>
  <c r="A16" i="1"/>
  <c r="A6" i="1"/>
  <c r="C19" i="1"/>
  <c r="A14" i="1"/>
  <c r="A12" i="1"/>
  <c r="A10" i="1"/>
  <c r="A8" i="1"/>
</calcChain>
</file>

<file path=xl/sharedStrings.xml><?xml version="1.0" encoding="utf-8"?>
<sst xmlns="http://schemas.openxmlformats.org/spreadsheetml/2006/main" count="32" uniqueCount="19">
  <si>
    <t>Données  Routage QTVLM</t>
  </si>
  <si>
    <t>Date</t>
  </si>
  <si>
    <t>Heure</t>
  </si>
  <si>
    <t>Départ</t>
  </si>
  <si>
    <t>Arrivé</t>
  </si>
  <si>
    <t>Miles Nautic</t>
  </si>
  <si>
    <t>Jours</t>
  </si>
  <si>
    <t>Heures</t>
  </si>
  <si>
    <t>Minutes</t>
  </si>
  <si>
    <t>Alcaidesa (Gibraltar)</t>
  </si>
  <si>
    <t>Sagres</t>
  </si>
  <si>
    <t>Lisbonne</t>
  </si>
  <si>
    <t>Povoa de Varzim</t>
  </si>
  <si>
    <t>Corogne</t>
  </si>
  <si>
    <t>Ribadeo</t>
  </si>
  <si>
    <t>Lorient</t>
  </si>
  <si>
    <t>Toulon</t>
  </si>
  <si>
    <t>Anse des Sablettes</t>
  </si>
  <si>
    <t>Etape (tps)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</si>
</sst>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40C]dd\-mmm\-yy;@"/>
    <numFmt numFmtId="166" formatCode="h:mm;@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</font>
    <font>
      <sz val="10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4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1" xfId="0" applyBorder="1"/>
    <xf numFmtId="0" fontId="0" fillId="5" borderId="2" xfId="0" applyFill="1" applyBorder="1"/>
    <xf numFmtId="0" fontId="6" fillId="0" borderId="6" xfId="2" applyFont="1" applyBorder="1" applyAlignment="1">
      <alignment horizontal="center"/>
    </xf>
    <xf numFmtId="167" fontId="0" fillId="0" borderId="2" xfId="1" applyNumberFormat="1" applyFont="1" applyBorder="1"/>
    <xf numFmtId="14" fontId="7" fillId="6" borderId="2" xfId="2" applyNumberFormat="1" applyFont="1" applyFill="1" applyBorder="1"/>
    <xf numFmtId="0" fontId="6" fillId="0" borderId="0" xfId="2" applyFont="1"/>
    <xf numFmtId="0" fontId="0" fillId="0" borderId="8" xfId="0" applyBorder="1"/>
    <xf numFmtId="0" fontId="0" fillId="0" borderId="9" xfId="0" applyBorder="1"/>
    <xf numFmtId="1" fontId="6" fillId="0" borderId="10" xfId="2" applyNumberFormat="1" applyFont="1" applyBorder="1" applyAlignment="1">
      <alignment horizontal="center"/>
    </xf>
    <xf numFmtId="167" fontId="0" fillId="0" borderId="9" xfId="1" applyNumberFormat="1" applyFont="1" applyBorder="1"/>
    <xf numFmtId="20" fontId="9" fillId="6" borderId="11" xfId="2" applyNumberFormat="1" applyFont="1" applyFill="1" applyBorder="1"/>
    <xf numFmtId="0" fontId="0" fillId="0" borderId="6" xfId="0" applyBorder="1" applyAlignment="1">
      <alignment horizontal="center"/>
    </xf>
    <xf numFmtId="165" fontId="7" fillId="7" borderId="2" xfId="0" applyNumberFormat="1" applyFont="1" applyFill="1" applyBorder="1"/>
    <xf numFmtId="166" fontId="0" fillId="7" borderId="7" xfId="0" applyNumberFormat="1" applyFill="1" applyBorder="1"/>
    <xf numFmtId="0" fontId="0" fillId="0" borderId="10" xfId="0" applyBorder="1" applyAlignment="1">
      <alignment horizontal="center"/>
    </xf>
    <xf numFmtId="0" fontId="0" fillId="0" borderId="2" xfId="0" applyBorder="1"/>
    <xf numFmtId="165" fontId="7" fillId="6" borderId="2" xfId="0" applyNumberFormat="1" applyFont="1" applyFill="1" applyBorder="1"/>
    <xf numFmtId="20" fontId="8" fillId="6" borderId="7" xfId="2" applyNumberFormat="1" applyFont="1" applyFill="1" applyBorder="1"/>
    <xf numFmtId="20" fontId="8" fillId="7" borderId="7" xfId="2" applyNumberFormat="1" applyFont="1" applyFill="1" applyBorder="1"/>
    <xf numFmtId="20" fontId="0" fillId="7" borderId="7" xfId="0" applyNumberFormat="1" applyFill="1" applyBorder="1"/>
    <xf numFmtId="0" fontId="0" fillId="0" borderId="12" xfId="0" applyBorder="1"/>
    <xf numFmtId="0" fontId="0" fillId="0" borderId="13" xfId="0" applyBorder="1"/>
    <xf numFmtId="0" fontId="2" fillId="0" borderId="13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6" fontId="7" fillId="6" borderId="7" xfId="2" applyNumberFormat="1" applyFont="1" applyFill="1" applyBorder="1"/>
    <xf numFmtId="166" fontId="4" fillId="0" borderId="0" xfId="0" applyNumberFormat="1" applyFont="1"/>
    <xf numFmtId="0" fontId="4" fillId="0" borderId="0" xfId="0" applyNumberFormat="1" applyFont="1"/>
    <xf numFmtId="18" fontId="0" fillId="0" borderId="0" xfId="0" applyNumberFormat="1"/>
    <xf numFmtId="14" fontId="6" fillId="0" borderId="0" xfId="2" applyNumberFormat="1" applyFont="1"/>
    <xf numFmtId="0" fontId="10" fillId="0" borderId="0" xfId="0" applyNumberFormat="1" applyFont="1"/>
  </cellXfs>
  <cellStyles count="3">
    <cellStyle name="Milliers" xfId="1" builtinId="3"/>
    <cellStyle name="Normal" xfId="0" builtinId="0"/>
    <cellStyle name="Normal 2" xfId="2" xr:uid="{75FAC1B5-35E4-4AEE-A806-418B0BEBD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D230-FCC0-4952-923F-D0635D750FEB}">
  <dimension ref="A1:O20"/>
  <sheetViews>
    <sheetView tabSelected="1" workbookViewId="0">
      <selection activeCell="K5" sqref="K5"/>
    </sheetView>
  </sheetViews>
  <sheetFormatPr baseColWidth="10" defaultRowHeight="15" x14ac:dyDescent="0.2"/>
  <cols>
    <col min="1" max="1" width="23.33203125" customWidth="1"/>
    <col min="2" max="2" width="20.83203125" customWidth="1"/>
    <col min="7" max="7" width="7.83203125" customWidth="1"/>
    <col min="8" max="8" width="15.83203125" style="4" bestFit="1" customWidth="1"/>
    <col min="9" max="9" width="9" style="5" customWidth="1"/>
    <col min="10" max="10" width="14.5" style="6" customWidth="1"/>
    <col min="11" max="11" width="10.83203125" style="6"/>
    <col min="12" max="12" width="11.33203125" style="6" bestFit="1" customWidth="1"/>
    <col min="13" max="13" width="15.33203125" style="6" bestFit="1" customWidth="1"/>
    <col min="14" max="14" width="11.1640625" style="6" bestFit="1" customWidth="1"/>
  </cols>
  <sheetData>
    <row r="1" spans="1:15" ht="32" customHeight="1" x14ac:dyDescent="0.2">
      <c r="A1" s="1"/>
      <c r="B1" s="2"/>
      <c r="C1" s="44" t="s">
        <v>0</v>
      </c>
      <c r="D1" s="45"/>
      <c r="E1" s="45"/>
      <c r="F1" s="46"/>
      <c r="G1" s="3"/>
      <c r="H1" s="4" t="s">
        <v>1</v>
      </c>
      <c r="I1" s="5" t="s">
        <v>2</v>
      </c>
    </row>
    <row r="2" spans="1:15" ht="18" customHeight="1" thickBot="1" x14ac:dyDescent="0.25">
      <c r="A2" s="7" t="s">
        <v>3</v>
      </c>
      <c r="B2" s="8" t="s">
        <v>4</v>
      </c>
      <c r="C2" s="36" t="s">
        <v>5</v>
      </c>
      <c r="D2" s="9" t="s">
        <v>6</v>
      </c>
      <c r="E2" s="9" t="s">
        <v>7</v>
      </c>
      <c r="F2" s="37" t="s">
        <v>8</v>
      </c>
      <c r="G2" s="10"/>
    </row>
    <row r="3" spans="1:15" x14ac:dyDescent="0.2">
      <c r="A3" s="11" t="s">
        <v>16</v>
      </c>
      <c r="B3" s="12"/>
      <c r="C3" s="38"/>
      <c r="D3" s="13"/>
      <c r="E3" s="13"/>
      <c r="F3" s="39"/>
      <c r="G3" s="14" t="s">
        <v>3</v>
      </c>
      <c r="H3" s="15">
        <v>44360</v>
      </c>
      <c r="I3" s="47">
        <v>0.375</v>
      </c>
      <c r="J3" s="16"/>
      <c r="K3" s="16"/>
    </row>
    <row r="4" spans="1:15" ht="16" thickBot="1" x14ac:dyDescent="0.25">
      <c r="A4" s="17" t="s">
        <v>16</v>
      </c>
      <c r="B4" s="18" t="s">
        <v>17</v>
      </c>
      <c r="C4" s="40">
        <v>11</v>
      </c>
      <c r="D4" s="19">
        <v>0</v>
      </c>
      <c r="E4" s="19">
        <v>2</v>
      </c>
      <c r="F4" s="41">
        <v>30</v>
      </c>
      <c r="G4" s="20" t="s">
        <v>4</v>
      </c>
      <c r="H4" s="51">
        <f>H3+ROUNDDOWN(J4/1440,0)</f>
        <v>44360</v>
      </c>
      <c r="I4" s="21">
        <f>TIME(ROUNDDOWN(MOD(J4,1440)/60,0),MOD(J4,60),0)</f>
        <v>0.47916666666666669</v>
      </c>
      <c r="J4" s="52">
        <f>D4*1440+E4*60+F4+HOUR(I3)*60+MINUTE(I3)</f>
        <v>690</v>
      </c>
      <c r="K4" s="51"/>
      <c r="L4" s="48"/>
      <c r="M4" s="49"/>
      <c r="O4" s="50"/>
    </row>
    <row r="5" spans="1:15" x14ac:dyDescent="0.2">
      <c r="A5" s="11"/>
      <c r="B5" s="12" t="s">
        <v>18</v>
      </c>
      <c r="C5" s="38"/>
      <c r="D5" s="22"/>
      <c r="E5" s="22">
        <v>24</v>
      </c>
      <c r="F5" s="42"/>
      <c r="G5" s="14" t="s">
        <v>3</v>
      </c>
      <c r="H5" s="23">
        <v>44361.479166666664</v>
      </c>
      <c r="I5" s="24">
        <f>H5</f>
        <v>44361.479166666664</v>
      </c>
      <c r="J5" s="52">
        <f t="shared" ref="J5:J18" si="0">D5*1440+E5*60+F5+HOUR(I4)*60+MINUTE(I4)</f>
        <v>2130</v>
      </c>
      <c r="K5" s="16"/>
      <c r="L5" s="49"/>
    </row>
    <row r="6" spans="1:15" ht="16" thickBot="1" x14ac:dyDescent="0.25">
      <c r="A6" s="17" t="str">
        <f>B4</f>
        <v>Anse des Sablettes</v>
      </c>
      <c r="B6" s="18" t="s">
        <v>9</v>
      </c>
      <c r="C6" s="40">
        <v>741</v>
      </c>
      <c r="D6" s="25">
        <v>4</v>
      </c>
      <c r="E6" s="25">
        <v>20</v>
      </c>
      <c r="F6" s="43">
        <v>40</v>
      </c>
      <c r="G6" s="20" t="s">
        <v>4</v>
      </c>
      <c r="H6" s="51">
        <f>H5+ROUNDDOWN(J6/1440,0)</f>
        <v>44366.479166666664</v>
      </c>
      <c r="I6" s="21">
        <f>TIME(ROUNDDOWN(MOD(J6,1440)/60,0),MOD(J6,60),0)</f>
        <v>0.34027777777777773</v>
      </c>
      <c r="J6" s="52">
        <f t="shared" si="0"/>
        <v>7690</v>
      </c>
      <c r="K6"/>
      <c r="L6" s="49"/>
      <c r="N6"/>
    </row>
    <row r="7" spans="1:15" x14ac:dyDescent="0.2">
      <c r="A7" s="11"/>
      <c r="B7" s="12" t="s">
        <v>18</v>
      </c>
      <c r="C7" s="38"/>
      <c r="D7" s="22"/>
      <c r="E7" s="22"/>
      <c r="F7" s="42"/>
      <c r="G7" s="26" t="s">
        <v>3</v>
      </c>
      <c r="H7" s="27">
        <v>44366.375</v>
      </c>
      <c r="I7" s="28">
        <f>H7</f>
        <v>44366.375</v>
      </c>
      <c r="J7" s="52">
        <f t="shared" si="0"/>
        <v>490</v>
      </c>
      <c r="K7"/>
      <c r="L7" s="49"/>
      <c r="M7"/>
      <c r="N7"/>
    </row>
    <row r="8" spans="1:15" ht="16" thickBot="1" x14ac:dyDescent="0.25">
      <c r="A8" s="17" t="str">
        <f>B6</f>
        <v>Alcaidesa (Gibraltar)</v>
      </c>
      <c r="B8" s="18" t="s">
        <v>10</v>
      </c>
      <c r="C8" s="40">
        <v>196</v>
      </c>
      <c r="D8" s="25">
        <v>1</v>
      </c>
      <c r="E8" s="25">
        <v>9</v>
      </c>
      <c r="F8" s="43">
        <v>5</v>
      </c>
      <c r="G8" s="20" t="s">
        <v>4</v>
      </c>
      <c r="H8" s="51">
        <f>H7+ROUNDDOWN(J8/1440,0)</f>
        <v>44367.375</v>
      </c>
      <c r="I8" s="21">
        <f>TIME(ROUNDDOWN(MOD(J8,1440)/60,0),MOD(J8,60),0)</f>
        <v>0.75347222222222221</v>
      </c>
      <c r="J8" s="52">
        <f t="shared" si="0"/>
        <v>2525</v>
      </c>
      <c r="K8"/>
      <c r="L8" s="49"/>
      <c r="M8"/>
      <c r="N8"/>
    </row>
    <row r="9" spans="1:15" x14ac:dyDescent="0.2">
      <c r="A9" s="11"/>
      <c r="B9" s="12" t="s">
        <v>18</v>
      </c>
      <c r="C9" s="38"/>
      <c r="D9" s="22"/>
      <c r="E9" s="22"/>
      <c r="F9" s="42"/>
      <c r="G9" s="14"/>
      <c r="H9" s="23">
        <v>44368.708333333336</v>
      </c>
      <c r="I9" s="29">
        <f>H9</f>
        <v>44368.708333333336</v>
      </c>
      <c r="J9" s="52">
        <f t="shared" si="0"/>
        <v>1085</v>
      </c>
      <c r="K9"/>
      <c r="L9" s="49"/>
      <c r="M9"/>
      <c r="N9"/>
    </row>
    <row r="10" spans="1:15" ht="16" thickBot="1" x14ac:dyDescent="0.25">
      <c r="A10" s="17" t="str">
        <f>B8</f>
        <v>Sagres</v>
      </c>
      <c r="B10" s="18" t="s">
        <v>11</v>
      </c>
      <c r="C10" s="40">
        <v>135</v>
      </c>
      <c r="D10" s="25"/>
      <c r="E10" s="25">
        <v>16</v>
      </c>
      <c r="F10" s="43">
        <v>5</v>
      </c>
      <c r="G10" s="20"/>
      <c r="H10" s="51">
        <f>H9+ROUNDDOWN(J10/1440,0)</f>
        <v>44369.708333333336</v>
      </c>
      <c r="I10" s="21">
        <f>TIME(ROUNDDOWN(MOD(J10,1440)/60,0),MOD(J10,60),0)</f>
        <v>0.37847222222222227</v>
      </c>
      <c r="J10" s="52">
        <f t="shared" si="0"/>
        <v>1985</v>
      </c>
      <c r="K10" s="4"/>
      <c r="L10" s="49"/>
      <c r="M10"/>
      <c r="N10"/>
    </row>
    <row r="11" spans="1:15" x14ac:dyDescent="0.2">
      <c r="A11" s="11"/>
      <c r="B11" s="12" t="s">
        <v>18</v>
      </c>
      <c r="C11" s="38"/>
      <c r="D11" s="22"/>
      <c r="E11" s="22"/>
      <c r="F11" s="42"/>
      <c r="G11" s="14"/>
      <c r="H11" s="27">
        <v>44370.333333333336</v>
      </c>
      <c r="I11" s="28">
        <f>H11</f>
        <v>44370.333333333336</v>
      </c>
      <c r="J11" s="52">
        <f t="shared" si="0"/>
        <v>545</v>
      </c>
      <c r="K11"/>
      <c r="L11" s="49"/>
      <c r="M11"/>
      <c r="N11"/>
    </row>
    <row r="12" spans="1:15" ht="16" thickBot="1" x14ac:dyDescent="0.25">
      <c r="A12" s="17" t="str">
        <f>B10</f>
        <v>Lisbonne</v>
      </c>
      <c r="B12" s="18" t="s">
        <v>12</v>
      </c>
      <c r="C12" s="40">
        <v>235</v>
      </c>
      <c r="D12" s="25">
        <v>1</v>
      </c>
      <c r="E12" s="25">
        <v>8</v>
      </c>
      <c r="F12" s="43">
        <v>40</v>
      </c>
      <c r="G12" s="20"/>
      <c r="H12" s="51">
        <f>H11+ROUNDDOWN(J12/1440,0)</f>
        <v>44371.333333333336</v>
      </c>
      <c r="I12" s="21">
        <f>TIME(ROUNDDOWN(MOD(J12,1440)/60,0),MOD(J12,60),0)</f>
        <v>0.69444444444444453</v>
      </c>
      <c r="J12" s="52">
        <f t="shared" si="0"/>
        <v>2440</v>
      </c>
      <c r="K12"/>
      <c r="L12" s="49"/>
      <c r="M12"/>
      <c r="N12"/>
    </row>
    <row r="13" spans="1:15" x14ac:dyDescent="0.2">
      <c r="A13" s="11"/>
      <c r="B13" s="12" t="s">
        <v>18</v>
      </c>
      <c r="C13" s="38"/>
      <c r="D13" s="22"/>
      <c r="E13" s="22"/>
      <c r="F13" s="42"/>
      <c r="G13" s="14"/>
      <c r="H13" s="23">
        <v>44372.25</v>
      </c>
      <c r="I13" s="30">
        <f>H13</f>
        <v>44372.25</v>
      </c>
      <c r="J13" s="52">
        <f t="shared" si="0"/>
        <v>1000</v>
      </c>
      <c r="K13"/>
      <c r="L13" s="49"/>
      <c r="M13"/>
      <c r="N13"/>
    </row>
    <row r="14" spans="1:15" ht="16" thickBot="1" x14ac:dyDescent="0.25">
      <c r="A14" s="17" t="str">
        <f>B12</f>
        <v>Povoa de Varzim</v>
      </c>
      <c r="B14" s="18" t="s">
        <v>13</v>
      </c>
      <c r="C14" s="40">
        <v>106</v>
      </c>
      <c r="D14" s="25"/>
      <c r="E14" s="25">
        <v>15</v>
      </c>
      <c r="F14" s="43">
        <v>0</v>
      </c>
      <c r="G14" s="20"/>
      <c r="H14" s="51">
        <f>H13+ROUNDDOWN(J14/1440,0)</f>
        <v>44372.25</v>
      </c>
      <c r="I14" s="21">
        <f>TIME(ROUNDDOWN(MOD(J14,1440)/60,0),MOD(J14,60),0)</f>
        <v>0.875</v>
      </c>
      <c r="J14" s="52">
        <f t="shared" si="0"/>
        <v>1260</v>
      </c>
      <c r="K14"/>
      <c r="L14" s="49"/>
      <c r="M14"/>
      <c r="N14"/>
    </row>
    <row r="15" spans="1:15" x14ac:dyDescent="0.2">
      <c r="A15" s="11"/>
      <c r="B15" s="12" t="s">
        <v>18</v>
      </c>
      <c r="C15" s="38"/>
      <c r="D15" s="22"/>
      <c r="E15" s="22"/>
      <c r="F15" s="42"/>
      <c r="G15" s="14"/>
      <c r="H15" s="27">
        <v>44373.25</v>
      </c>
      <c r="I15" s="28">
        <f>H15</f>
        <v>44373.25</v>
      </c>
      <c r="J15" s="52">
        <f t="shared" si="0"/>
        <v>1260</v>
      </c>
      <c r="K15"/>
      <c r="L15" s="49"/>
      <c r="M15"/>
      <c r="N15"/>
    </row>
    <row r="16" spans="1:15" ht="16" thickBot="1" x14ac:dyDescent="0.25">
      <c r="A16" s="17" t="str">
        <f>B14</f>
        <v>Corogne</v>
      </c>
      <c r="B16" s="17" t="s">
        <v>14</v>
      </c>
      <c r="C16" s="40">
        <v>84</v>
      </c>
      <c r="D16" s="25">
        <v>0</v>
      </c>
      <c r="E16" s="25">
        <v>15</v>
      </c>
      <c r="F16" s="43">
        <v>45</v>
      </c>
      <c r="G16" s="20"/>
      <c r="H16" s="51">
        <f>H15+ROUNDDOWN(J16/1440,0)</f>
        <v>44373.25</v>
      </c>
      <c r="I16" s="21">
        <f>TIME(ROUNDDOWN(MOD(J16,1440)/60,0),MOD(J16,60),0)</f>
        <v>0.90625</v>
      </c>
      <c r="J16" s="52">
        <f t="shared" si="0"/>
        <v>1305</v>
      </c>
      <c r="K16"/>
      <c r="L16" s="49"/>
      <c r="M16"/>
      <c r="N16"/>
    </row>
    <row r="17" spans="1:14" x14ac:dyDescent="0.2">
      <c r="A17" s="11"/>
      <c r="B17" s="12" t="s">
        <v>18</v>
      </c>
      <c r="C17" s="38"/>
      <c r="D17" s="22"/>
      <c r="E17" s="22"/>
      <c r="F17" s="42"/>
      <c r="G17" s="14"/>
      <c r="H17" s="27">
        <v>44374.25</v>
      </c>
      <c r="I17" s="28">
        <f>H17</f>
        <v>44374.25</v>
      </c>
      <c r="J17" s="52">
        <f t="shared" si="0"/>
        <v>1305</v>
      </c>
      <c r="K17"/>
      <c r="L17" s="49"/>
      <c r="M17"/>
      <c r="N17"/>
    </row>
    <row r="18" spans="1:14" ht="16" thickBot="1" x14ac:dyDescent="0.25">
      <c r="A18" s="17" t="str">
        <f>B16</f>
        <v>Ribadeo</v>
      </c>
      <c r="B18" s="18" t="s">
        <v>15</v>
      </c>
      <c r="C18" s="40">
        <v>320</v>
      </c>
      <c r="D18" s="25">
        <v>1</v>
      </c>
      <c r="E18" s="25">
        <v>17</v>
      </c>
      <c r="F18" s="43">
        <v>40</v>
      </c>
      <c r="G18" s="20"/>
      <c r="H18" s="51">
        <f>H17+ROUNDDOWN(J18/1440,0)</f>
        <v>44375.25</v>
      </c>
      <c r="I18" s="21">
        <f>TIME(ROUNDDOWN(MOD(J18,1440)/60,0),MOD(J18,60),0)</f>
        <v>0.98611111111111116</v>
      </c>
      <c r="J18" s="52">
        <f t="shared" si="0"/>
        <v>2860</v>
      </c>
      <c r="K18"/>
      <c r="L18" s="49"/>
      <c r="M18"/>
      <c r="N18"/>
    </row>
    <row r="19" spans="1:14" x14ac:dyDescent="0.2">
      <c r="A19" s="31"/>
      <c r="B19" s="32"/>
      <c r="C19" s="33">
        <f>SUM(C3:C18)</f>
        <v>1828</v>
      </c>
      <c r="D19" s="34"/>
      <c r="E19" s="34"/>
      <c r="F19" s="34"/>
    </row>
    <row r="20" spans="1:14" x14ac:dyDescent="0.2">
      <c r="C20" s="35"/>
      <c r="D20" s="35"/>
      <c r="E20" s="35"/>
      <c r="F20" s="35"/>
    </row>
  </sheetData>
  <mergeCells count="1">
    <mergeCell ref="C1:F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Toulon - Lorient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kok</cp:lastModifiedBy>
  <dcterms:created xsi:type="dcterms:W3CDTF">2021-05-28T11:49:41Z</dcterms:created>
  <dcterms:modified xsi:type="dcterms:W3CDTF">2021-05-28T15:56:45Z</dcterms:modified>
</cp:coreProperties>
</file>